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етский сад" sheetId="3" r:id="rId1"/>
  </sheets>
  <calcPr calcId="125725"/>
</workbook>
</file>

<file path=xl/calcChain.xml><?xml version="1.0" encoding="utf-8"?>
<calcChain xmlns="http://schemas.openxmlformats.org/spreadsheetml/2006/main">
  <c r="C829" i="3"/>
  <c r="E781"/>
  <c r="F781"/>
  <c r="G781"/>
  <c r="H781"/>
  <c r="D781"/>
  <c r="H824"/>
  <c r="G824"/>
  <c r="F824"/>
  <c r="E824"/>
  <c r="D824"/>
  <c r="H812"/>
  <c r="H828" s="1"/>
  <c r="G812"/>
  <c r="G828" s="1"/>
  <c r="F812"/>
  <c r="F828" s="1"/>
  <c r="E812"/>
  <c r="E828" s="1"/>
  <c r="D812"/>
  <c r="D828" s="1"/>
  <c r="H809"/>
  <c r="G809"/>
  <c r="F809"/>
  <c r="E809"/>
  <c r="D809"/>
  <c r="H805"/>
  <c r="G805"/>
  <c r="F805"/>
  <c r="E805"/>
  <c r="D805"/>
  <c r="H801"/>
  <c r="G801"/>
  <c r="F801"/>
  <c r="E801"/>
  <c r="D801"/>
  <c r="H793"/>
  <c r="G793"/>
  <c r="F793"/>
  <c r="E793"/>
  <c r="D793"/>
  <c r="H783"/>
  <c r="G783"/>
  <c r="F783"/>
  <c r="E783"/>
  <c r="D783"/>
  <c r="H778"/>
  <c r="H780" s="1"/>
  <c r="G778"/>
  <c r="G780" s="1"/>
  <c r="F778"/>
  <c r="F780" s="1"/>
  <c r="E778"/>
  <c r="E780" s="1"/>
  <c r="D778"/>
  <c r="D780" s="1"/>
  <c r="H772"/>
  <c r="G772"/>
  <c r="F772"/>
  <c r="E772"/>
  <c r="D772"/>
  <c r="H765"/>
  <c r="G765"/>
  <c r="F765"/>
  <c r="E765"/>
  <c r="D765"/>
  <c r="H763"/>
  <c r="G763"/>
  <c r="F763"/>
  <c r="E763"/>
  <c r="D763"/>
  <c r="H761"/>
  <c r="H777" s="1"/>
  <c r="G761"/>
  <c r="G777" s="1"/>
  <c r="F761"/>
  <c r="F777" s="1"/>
  <c r="E761"/>
  <c r="E777" s="1"/>
  <c r="D761"/>
  <c r="D777" s="1"/>
  <c r="C744"/>
  <c r="H740"/>
  <c r="H743" s="1"/>
  <c r="G740"/>
  <c r="G743" s="1"/>
  <c r="F740"/>
  <c r="F743" s="1"/>
  <c r="E740"/>
  <c r="E743" s="1"/>
  <c r="D740"/>
  <c r="D743" s="1"/>
  <c r="H735"/>
  <c r="G735"/>
  <c r="F735"/>
  <c r="E735"/>
  <c r="D735"/>
  <c r="H731"/>
  <c r="G731"/>
  <c r="F731"/>
  <c r="E731"/>
  <c r="D731"/>
  <c r="H726"/>
  <c r="G726"/>
  <c r="F726"/>
  <c r="E726"/>
  <c r="D726"/>
  <c r="E720"/>
  <c r="F720"/>
  <c r="G720"/>
  <c r="H720"/>
  <c r="D720"/>
  <c r="H710"/>
  <c r="G710"/>
  <c r="F710"/>
  <c r="E710"/>
  <c r="D710"/>
  <c r="E706"/>
  <c r="F706"/>
  <c r="G706"/>
  <c r="H706"/>
  <c r="D706"/>
  <c r="H703"/>
  <c r="H705" s="1"/>
  <c r="G703"/>
  <c r="G705" s="1"/>
  <c r="F703"/>
  <c r="F705" s="1"/>
  <c r="E703"/>
  <c r="E705" s="1"/>
  <c r="D703"/>
  <c r="D705" s="1"/>
  <c r="H697"/>
  <c r="G697"/>
  <c r="F697"/>
  <c r="E697"/>
  <c r="D697"/>
  <c r="H689"/>
  <c r="G689"/>
  <c r="F689"/>
  <c r="E689"/>
  <c r="D689"/>
  <c r="H687"/>
  <c r="G687"/>
  <c r="F687"/>
  <c r="E687"/>
  <c r="D687"/>
  <c r="H685"/>
  <c r="G685"/>
  <c r="G702" s="1"/>
  <c r="F685"/>
  <c r="E685"/>
  <c r="E702" s="1"/>
  <c r="D685"/>
  <c r="C672"/>
  <c r="H668"/>
  <c r="G668"/>
  <c r="F668"/>
  <c r="E668"/>
  <c r="D668"/>
  <c r="H659"/>
  <c r="H671" s="1"/>
  <c r="G659"/>
  <c r="G671" s="1"/>
  <c r="F659"/>
  <c r="F671" s="1"/>
  <c r="E659"/>
  <c r="E671" s="1"/>
  <c r="D659"/>
  <c r="D671" s="1"/>
  <c r="H656"/>
  <c r="G656"/>
  <c r="F656"/>
  <c r="E656"/>
  <c r="D656"/>
  <c r="H652"/>
  <c r="G652"/>
  <c r="F652"/>
  <c r="E652"/>
  <c r="D652"/>
  <c r="H643"/>
  <c r="G643"/>
  <c r="F643"/>
  <c r="E643"/>
  <c r="D643"/>
  <c r="H633"/>
  <c r="G633"/>
  <c r="F633"/>
  <c r="E633"/>
  <c r="D633"/>
  <c r="H629"/>
  <c r="G629"/>
  <c r="F629"/>
  <c r="E629"/>
  <c r="D629"/>
  <c r="H626"/>
  <c r="H628" s="1"/>
  <c r="G626"/>
  <c r="G628" s="1"/>
  <c r="F626"/>
  <c r="F628" s="1"/>
  <c r="E626"/>
  <c r="E628" s="1"/>
  <c r="D626"/>
  <c r="D628" s="1"/>
  <c r="H620"/>
  <c r="G620"/>
  <c r="F620"/>
  <c r="E620"/>
  <c r="D620"/>
  <c r="H613"/>
  <c r="G613"/>
  <c r="F613"/>
  <c r="E613"/>
  <c r="D613"/>
  <c r="H611"/>
  <c r="G611"/>
  <c r="F611"/>
  <c r="E611"/>
  <c r="D611"/>
  <c r="H609"/>
  <c r="H625" s="1"/>
  <c r="G609"/>
  <c r="F609"/>
  <c r="F625" s="1"/>
  <c r="E609"/>
  <c r="D609"/>
  <c r="D625" s="1"/>
  <c r="C572"/>
  <c r="E533"/>
  <c r="F533"/>
  <c r="G533"/>
  <c r="H533"/>
  <c r="D533"/>
  <c r="E517"/>
  <c r="F517"/>
  <c r="G517"/>
  <c r="H517"/>
  <c r="D517"/>
  <c r="H569"/>
  <c r="G569"/>
  <c r="F569"/>
  <c r="E569"/>
  <c r="D569"/>
  <c r="H564"/>
  <c r="G564"/>
  <c r="F564"/>
  <c r="E564"/>
  <c r="D564"/>
  <c r="H555"/>
  <c r="G555"/>
  <c r="F555"/>
  <c r="E555"/>
  <c r="D555"/>
  <c r="H552"/>
  <c r="G552"/>
  <c r="F552"/>
  <c r="E552"/>
  <c r="D552"/>
  <c r="H548"/>
  <c r="G548"/>
  <c r="F548"/>
  <c r="E548"/>
  <c r="D548"/>
  <c r="H543"/>
  <c r="G543"/>
  <c r="F543"/>
  <c r="E543"/>
  <c r="D543"/>
  <c r="H525"/>
  <c r="G525"/>
  <c r="F525"/>
  <c r="E525"/>
  <c r="D525"/>
  <c r="H514"/>
  <c r="H516" s="1"/>
  <c r="G514"/>
  <c r="G516" s="1"/>
  <c r="F514"/>
  <c r="F516" s="1"/>
  <c r="E514"/>
  <c r="E516" s="1"/>
  <c r="D514"/>
  <c r="D516" s="1"/>
  <c r="H508"/>
  <c r="G508"/>
  <c r="F508"/>
  <c r="E508"/>
  <c r="D508"/>
  <c r="H503"/>
  <c r="G503"/>
  <c r="F503"/>
  <c r="E503"/>
  <c r="D503"/>
  <c r="H499"/>
  <c r="G499"/>
  <c r="F499"/>
  <c r="E499"/>
  <c r="D499"/>
  <c r="H501"/>
  <c r="G501"/>
  <c r="F501"/>
  <c r="E501"/>
  <c r="D501"/>
  <c r="H497"/>
  <c r="G497"/>
  <c r="F497"/>
  <c r="E497"/>
  <c r="D497"/>
  <c r="C488"/>
  <c r="H483"/>
  <c r="G483"/>
  <c r="F483"/>
  <c r="E483"/>
  <c r="D483"/>
  <c r="H473"/>
  <c r="G473"/>
  <c r="F473"/>
  <c r="E473"/>
  <c r="D473"/>
  <c r="H470"/>
  <c r="G470"/>
  <c r="F470"/>
  <c r="E470"/>
  <c r="D470"/>
  <c r="H466"/>
  <c r="G466"/>
  <c r="F466"/>
  <c r="E466"/>
  <c r="D466"/>
  <c r="H455"/>
  <c r="G455"/>
  <c r="F455"/>
  <c r="E455"/>
  <c r="D455"/>
  <c r="H445"/>
  <c r="G445"/>
  <c r="F445"/>
  <c r="E445"/>
  <c r="D445"/>
  <c r="H441"/>
  <c r="G441"/>
  <c r="F441"/>
  <c r="E441"/>
  <c r="D441"/>
  <c r="H438"/>
  <c r="H440" s="1"/>
  <c r="G438"/>
  <c r="G440" s="1"/>
  <c r="F438"/>
  <c r="F440" s="1"/>
  <c r="E438"/>
  <c r="E440" s="1"/>
  <c r="D438"/>
  <c r="D440" s="1"/>
  <c r="H432"/>
  <c r="G432"/>
  <c r="F432"/>
  <c r="E432"/>
  <c r="D432"/>
  <c r="H424"/>
  <c r="G424"/>
  <c r="F424"/>
  <c r="E424"/>
  <c r="D424"/>
  <c r="H422"/>
  <c r="G422"/>
  <c r="F422"/>
  <c r="E422"/>
  <c r="D422"/>
  <c r="H420"/>
  <c r="G420"/>
  <c r="F420"/>
  <c r="E420"/>
  <c r="D420"/>
  <c r="E658" l="1"/>
  <c r="G658"/>
  <c r="D811"/>
  <c r="D829" s="1"/>
  <c r="G811"/>
  <c r="E811"/>
  <c r="F702"/>
  <c r="E829"/>
  <c r="G829"/>
  <c r="H811"/>
  <c r="H829" s="1"/>
  <c r="F811"/>
  <c r="F829" s="1"/>
  <c r="F658"/>
  <c r="H658"/>
  <c r="H702"/>
  <c r="D658"/>
  <c r="D702"/>
  <c r="H737"/>
  <c r="F737"/>
  <c r="E737"/>
  <c r="G737"/>
  <c r="G744" s="1"/>
  <c r="D737"/>
  <c r="D672"/>
  <c r="F672"/>
  <c r="H672"/>
  <c r="E744"/>
  <c r="F744"/>
  <c r="H744"/>
  <c r="D472"/>
  <c r="D513"/>
  <c r="F513"/>
  <c r="H513"/>
  <c r="H554"/>
  <c r="F554"/>
  <c r="E625"/>
  <c r="E672" s="1"/>
  <c r="G625"/>
  <c r="G672" s="1"/>
  <c r="D554"/>
  <c r="G554"/>
  <c r="E554"/>
  <c r="D437"/>
  <c r="E513"/>
  <c r="G513"/>
  <c r="E437"/>
  <c r="G437"/>
  <c r="F437"/>
  <c r="H437"/>
  <c r="E472"/>
  <c r="G472"/>
  <c r="F472"/>
  <c r="H472"/>
  <c r="D487"/>
  <c r="F487"/>
  <c r="H487"/>
  <c r="E571"/>
  <c r="G571"/>
  <c r="D571"/>
  <c r="D572" s="1"/>
  <c r="F571"/>
  <c r="H571"/>
  <c r="H572" s="1"/>
  <c r="E487"/>
  <c r="E488" s="1"/>
  <c r="G487"/>
  <c r="G572" l="1"/>
  <c r="D488"/>
  <c r="D744"/>
  <c r="F572"/>
  <c r="E572"/>
  <c r="G488"/>
  <c r="F488"/>
  <c r="H488"/>
  <c r="C407" l="1"/>
  <c r="E367"/>
  <c r="F367"/>
  <c r="G367"/>
  <c r="H367"/>
  <c r="D367"/>
  <c r="H404"/>
  <c r="G404"/>
  <c r="F404"/>
  <c r="E404"/>
  <c r="D404"/>
  <c r="H395"/>
  <c r="G395"/>
  <c r="F395"/>
  <c r="E395"/>
  <c r="D395"/>
  <c r="H392"/>
  <c r="G392"/>
  <c r="F392"/>
  <c r="E392"/>
  <c r="D392"/>
  <c r="H388"/>
  <c r="G388"/>
  <c r="F388"/>
  <c r="E388"/>
  <c r="D388"/>
  <c r="H380"/>
  <c r="G380"/>
  <c r="F380"/>
  <c r="E380"/>
  <c r="D380"/>
  <c r="H372"/>
  <c r="G372"/>
  <c r="F372"/>
  <c r="E372"/>
  <c r="D372"/>
  <c r="H364"/>
  <c r="H366" s="1"/>
  <c r="G364"/>
  <c r="G366" s="1"/>
  <c r="F364"/>
  <c r="F366" s="1"/>
  <c r="E364"/>
  <c r="E366" s="1"/>
  <c r="D364"/>
  <c r="D366" s="1"/>
  <c r="H358"/>
  <c r="G358"/>
  <c r="F358"/>
  <c r="E358"/>
  <c r="D358"/>
  <c r="H351"/>
  <c r="G351"/>
  <c r="F351"/>
  <c r="E351"/>
  <c r="D351"/>
  <c r="H349"/>
  <c r="G349"/>
  <c r="F349"/>
  <c r="E349"/>
  <c r="D349"/>
  <c r="H347"/>
  <c r="H363" s="1"/>
  <c r="G347"/>
  <c r="F347"/>
  <c r="F363" s="1"/>
  <c r="E347"/>
  <c r="D347"/>
  <c r="D363" s="1"/>
  <c r="C337"/>
  <c r="H334"/>
  <c r="G334"/>
  <c r="F334"/>
  <c r="E334"/>
  <c r="D334"/>
  <c r="H332"/>
  <c r="G332"/>
  <c r="F332"/>
  <c r="E332"/>
  <c r="D332"/>
  <c r="H327"/>
  <c r="G327"/>
  <c r="F327"/>
  <c r="E327"/>
  <c r="D327"/>
  <c r="H325"/>
  <c r="H336" s="1"/>
  <c r="G325"/>
  <c r="F325"/>
  <c r="F336" s="1"/>
  <c r="E325"/>
  <c r="D325"/>
  <c r="H322"/>
  <c r="G322"/>
  <c r="F322"/>
  <c r="E322"/>
  <c r="D322"/>
  <c r="H318"/>
  <c r="G318"/>
  <c r="F318"/>
  <c r="E318"/>
  <c r="D318"/>
  <c r="H310"/>
  <c r="G310"/>
  <c r="F310"/>
  <c r="E310"/>
  <c r="D310"/>
  <c r="H305"/>
  <c r="G305"/>
  <c r="F305"/>
  <c r="E305"/>
  <c r="D305"/>
  <c r="H297"/>
  <c r="G297"/>
  <c r="F297"/>
  <c r="E297"/>
  <c r="D297"/>
  <c r="H291"/>
  <c r="G291"/>
  <c r="F291"/>
  <c r="E291"/>
  <c r="D291"/>
  <c r="H288"/>
  <c r="H290" s="1"/>
  <c r="G288"/>
  <c r="G290" s="1"/>
  <c r="F288"/>
  <c r="F290" s="1"/>
  <c r="E288"/>
  <c r="E290" s="1"/>
  <c r="D288"/>
  <c r="D290" s="1"/>
  <c r="E274"/>
  <c r="F274"/>
  <c r="G274"/>
  <c r="H274"/>
  <c r="D274"/>
  <c r="H283"/>
  <c r="G283"/>
  <c r="F283"/>
  <c r="E283"/>
  <c r="D283"/>
  <c r="H272"/>
  <c r="G272"/>
  <c r="F272"/>
  <c r="E272"/>
  <c r="D272"/>
  <c r="H270"/>
  <c r="G270"/>
  <c r="F270"/>
  <c r="E270"/>
  <c r="D270"/>
  <c r="C262"/>
  <c r="H259"/>
  <c r="G259"/>
  <c r="F259"/>
  <c r="E259"/>
  <c r="D259"/>
  <c r="H255"/>
  <c r="G255"/>
  <c r="F255"/>
  <c r="E255"/>
  <c r="D255"/>
  <c r="H247"/>
  <c r="G247"/>
  <c r="F247"/>
  <c r="E247"/>
  <c r="D247"/>
  <c r="H244"/>
  <c r="G244"/>
  <c r="F244"/>
  <c r="E244"/>
  <c r="D244"/>
  <c r="H240"/>
  <c r="G240"/>
  <c r="F240"/>
  <c r="E240"/>
  <c r="D240"/>
  <c r="E236"/>
  <c r="F236"/>
  <c r="G236"/>
  <c r="H236"/>
  <c r="D236"/>
  <c r="H231"/>
  <c r="G231"/>
  <c r="F231"/>
  <c r="E231"/>
  <c r="D231"/>
  <c r="E220"/>
  <c r="F220"/>
  <c r="G220"/>
  <c r="H220"/>
  <c r="D220"/>
  <c r="E216"/>
  <c r="F216"/>
  <c r="G216"/>
  <c r="H216"/>
  <c r="D216"/>
  <c r="H213"/>
  <c r="H215" s="1"/>
  <c r="G213"/>
  <c r="G215" s="1"/>
  <c r="F213"/>
  <c r="F215" s="1"/>
  <c r="E213"/>
  <c r="E215" s="1"/>
  <c r="D213"/>
  <c r="D215" s="1"/>
  <c r="H207"/>
  <c r="G207"/>
  <c r="F207"/>
  <c r="E207"/>
  <c r="D207"/>
  <c r="E200"/>
  <c r="F200"/>
  <c r="G200"/>
  <c r="H200"/>
  <c r="D200"/>
  <c r="H196"/>
  <c r="G196"/>
  <c r="F196"/>
  <c r="E196"/>
  <c r="D196"/>
  <c r="H198"/>
  <c r="G198"/>
  <c r="F198"/>
  <c r="E198"/>
  <c r="D198"/>
  <c r="H194"/>
  <c r="G194"/>
  <c r="F194"/>
  <c r="E194"/>
  <c r="D194"/>
  <c r="C178"/>
  <c r="H175"/>
  <c r="H177" s="1"/>
  <c r="G175"/>
  <c r="G177" s="1"/>
  <c r="F175"/>
  <c r="F177" s="1"/>
  <c r="E175"/>
  <c r="E177" s="1"/>
  <c r="D175"/>
  <c r="D177" s="1"/>
  <c r="H170"/>
  <c r="G170"/>
  <c r="F170"/>
  <c r="E170"/>
  <c r="D170"/>
  <c r="H166"/>
  <c r="G166"/>
  <c r="F166"/>
  <c r="E166"/>
  <c r="D166"/>
  <c r="H161"/>
  <c r="G161"/>
  <c r="F161"/>
  <c r="E161"/>
  <c r="D161"/>
  <c r="H153"/>
  <c r="G153"/>
  <c r="F153"/>
  <c r="E153"/>
  <c r="D153"/>
  <c r="H146"/>
  <c r="G146"/>
  <c r="F146"/>
  <c r="E146"/>
  <c r="D146"/>
  <c r="H138"/>
  <c r="G138"/>
  <c r="F138"/>
  <c r="E138"/>
  <c r="D138"/>
  <c r="H135"/>
  <c r="H137" s="1"/>
  <c r="G135"/>
  <c r="F135"/>
  <c r="F137" s="1"/>
  <c r="E135"/>
  <c r="E137" s="1"/>
  <c r="D135"/>
  <c r="D137" s="1"/>
  <c r="H129"/>
  <c r="G129"/>
  <c r="F129"/>
  <c r="E129"/>
  <c r="D129"/>
  <c r="H124"/>
  <c r="G124"/>
  <c r="F124"/>
  <c r="E124"/>
  <c r="D124"/>
  <c r="H122"/>
  <c r="G122"/>
  <c r="F122"/>
  <c r="E122"/>
  <c r="D122"/>
  <c r="H120"/>
  <c r="G120"/>
  <c r="F120"/>
  <c r="E120"/>
  <c r="D120"/>
  <c r="H118"/>
  <c r="G118"/>
  <c r="F118"/>
  <c r="E118"/>
  <c r="D118"/>
  <c r="C77"/>
  <c r="H73"/>
  <c r="G73"/>
  <c r="F73"/>
  <c r="E73"/>
  <c r="D73"/>
  <c r="H61"/>
  <c r="H76" s="1"/>
  <c r="G61"/>
  <c r="G76" s="1"/>
  <c r="F61"/>
  <c r="F76" s="1"/>
  <c r="E61"/>
  <c r="E76" s="1"/>
  <c r="D61"/>
  <c r="D76" s="1"/>
  <c r="H58"/>
  <c r="G58"/>
  <c r="F58"/>
  <c r="E58"/>
  <c r="D58"/>
  <c r="H54"/>
  <c r="G54"/>
  <c r="F54"/>
  <c r="E54"/>
  <c r="D54"/>
  <c r="H51"/>
  <c r="G51"/>
  <c r="F51"/>
  <c r="E51"/>
  <c r="D51"/>
  <c r="H34"/>
  <c r="G34"/>
  <c r="F34"/>
  <c r="E34"/>
  <c r="D34"/>
  <c r="D42"/>
  <c r="E42"/>
  <c r="F42"/>
  <c r="G42"/>
  <c r="H42"/>
  <c r="E29"/>
  <c r="F29"/>
  <c r="G29"/>
  <c r="H29"/>
  <c r="D29"/>
  <c r="H26"/>
  <c r="H28" s="1"/>
  <c r="G26"/>
  <c r="G28" s="1"/>
  <c r="F26"/>
  <c r="F28" s="1"/>
  <c r="E26"/>
  <c r="E28" s="1"/>
  <c r="E839" s="1"/>
  <c r="E848" s="1"/>
  <c r="D26"/>
  <c r="D28" s="1"/>
  <c r="E12"/>
  <c r="F12"/>
  <c r="G12"/>
  <c r="H12"/>
  <c r="D12"/>
  <c r="H20"/>
  <c r="G20"/>
  <c r="F20"/>
  <c r="E20"/>
  <c r="D20"/>
  <c r="H10"/>
  <c r="G10"/>
  <c r="F10"/>
  <c r="E10"/>
  <c r="D10"/>
  <c r="H8"/>
  <c r="G8"/>
  <c r="F8"/>
  <c r="E8"/>
  <c r="D8"/>
  <c r="H6"/>
  <c r="G6"/>
  <c r="F6"/>
  <c r="E6"/>
  <c r="D6"/>
  <c r="D336" l="1"/>
  <c r="D839"/>
  <c r="D848" s="1"/>
  <c r="F839"/>
  <c r="F848" s="1"/>
  <c r="H839"/>
  <c r="H848" s="1"/>
  <c r="D212"/>
  <c r="F212"/>
  <c r="H212"/>
  <c r="D246"/>
  <c r="G246"/>
  <c r="E246"/>
  <c r="E363"/>
  <c r="G363"/>
  <c r="D394"/>
  <c r="G394"/>
  <c r="E394"/>
  <c r="H394"/>
  <c r="F394"/>
  <c r="H246"/>
  <c r="F246"/>
  <c r="E261"/>
  <c r="G261"/>
  <c r="D406"/>
  <c r="D407" s="1"/>
  <c r="F406"/>
  <c r="H406"/>
  <c r="D261"/>
  <c r="E287"/>
  <c r="G287"/>
  <c r="F287"/>
  <c r="H287"/>
  <c r="F324"/>
  <c r="H324"/>
  <c r="E406"/>
  <c r="E407" s="1"/>
  <c r="G406"/>
  <c r="D287"/>
  <c r="E324"/>
  <c r="G324"/>
  <c r="D324"/>
  <c r="E212"/>
  <c r="G212"/>
  <c r="F261"/>
  <c r="F841" s="1"/>
  <c r="F850" s="1"/>
  <c r="H261"/>
  <c r="H262" s="1"/>
  <c r="E336"/>
  <c r="G336"/>
  <c r="E172"/>
  <c r="E134"/>
  <c r="E178" s="1"/>
  <c r="G134"/>
  <c r="F172"/>
  <c r="H172"/>
  <c r="D134"/>
  <c r="F134"/>
  <c r="H134"/>
  <c r="H178" s="1"/>
  <c r="G172"/>
  <c r="D172"/>
  <c r="F25"/>
  <c r="H25"/>
  <c r="H838" s="1"/>
  <c r="H847" s="1"/>
  <c r="E25"/>
  <c r="G25"/>
  <c r="G838" s="1"/>
  <c r="D25"/>
  <c r="D60"/>
  <c r="D840" s="1"/>
  <c r="G137"/>
  <c r="G839" s="1"/>
  <c r="G848" s="1"/>
  <c r="C848" s="1"/>
  <c r="F60"/>
  <c r="F840" s="1"/>
  <c r="F849" s="1"/>
  <c r="H60"/>
  <c r="E60"/>
  <c r="E840" s="1"/>
  <c r="E849" s="1"/>
  <c r="G60"/>
  <c r="E841" l="1"/>
  <c r="E850" s="1"/>
  <c r="G840"/>
  <c r="G849" s="1"/>
  <c r="C849" s="1"/>
  <c r="H840"/>
  <c r="H849" s="1"/>
  <c r="D838"/>
  <c r="D847" s="1"/>
  <c r="E838"/>
  <c r="E842" s="1"/>
  <c r="F838"/>
  <c r="D841"/>
  <c r="D850" s="1"/>
  <c r="F407"/>
  <c r="G841"/>
  <c r="G850" s="1"/>
  <c r="C850" s="1"/>
  <c r="D849"/>
  <c r="G847"/>
  <c r="F842"/>
  <c r="F847"/>
  <c r="F851" s="1"/>
  <c r="H841"/>
  <c r="F262"/>
  <c r="G337"/>
  <c r="G262"/>
  <c r="H407"/>
  <c r="G407"/>
  <c r="H337"/>
  <c r="D262"/>
  <c r="E262"/>
  <c r="F178"/>
  <c r="F337"/>
  <c r="E337"/>
  <c r="D337"/>
  <c r="H77"/>
  <c r="G178"/>
  <c r="D178"/>
  <c r="E77"/>
  <c r="F77"/>
  <c r="G77"/>
  <c r="D77"/>
  <c r="E847" l="1"/>
  <c r="E851" s="1"/>
  <c r="G842"/>
  <c r="D851"/>
  <c r="D842"/>
  <c r="H842"/>
  <c r="H850"/>
  <c r="H851" s="1"/>
  <c r="C847"/>
  <c r="G851"/>
  <c r="C851" s="1"/>
</calcChain>
</file>

<file path=xl/sharedStrings.xml><?xml version="1.0" encoding="utf-8"?>
<sst xmlns="http://schemas.openxmlformats.org/spreadsheetml/2006/main" count="1696" uniqueCount="480">
  <si>
    <t>Категория: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</si>
  <si>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</si>
  <si>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</si>
  <si>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</si>
  <si>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</si>
  <si>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</si>
  <si>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</si>
  <si>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</si>
  <si>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</si>
  <si>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</si>
  <si>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</si>
  <si>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</si>
  <si>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</si>
  <si>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Масло сливочное</t>
  </si>
  <si>
    <t>5</t>
  </si>
  <si>
    <t>2</t>
  </si>
  <si>
    <t>5/5</t>
  </si>
  <si>
    <t>Сыр порционный</t>
  </si>
  <si>
    <t>15</t>
  </si>
  <si>
    <t>27</t>
  </si>
  <si>
    <t>Сыр Российский</t>
  </si>
  <si>
    <t>15,97/15</t>
  </si>
  <si>
    <t>Хлеб пшеничный</t>
  </si>
  <si>
    <t>30</t>
  </si>
  <si>
    <t>10</t>
  </si>
  <si>
    <t xml:space="preserve">Хлеб пшеничный </t>
  </si>
  <si>
    <t>Дети 3-7 лет</t>
  </si>
  <si>
    <t>7</t>
  </si>
  <si>
    <t>7/7</t>
  </si>
  <si>
    <t>40</t>
  </si>
  <si>
    <t>40/40</t>
  </si>
  <si>
    <t>Какао с молоком</t>
  </si>
  <si>
    <t>150</t>
  </si>
  <si>
    <t>397</t>
  </si>
  <si>
    <t>Вода</t>
  </si>
  <si>
    <t>Какао-порошок</t>
  </si>
  <si>
    <t>Молоко стерилизованное 3,5% жирности</t>
  </si>
  <si>
    <t>Сахарный песок</t>
  </si>
  <si>
    <t>79,99/79,99</t>
  </si>
  <si>
    <t>2/2</t>
  </si>
  <si>
    <t>110/110</t>
  </si>
  <si>
    <t>6,4/6,4</t>
  </si>
  <si>
    <t>180</t>
  </si>
  <si>
    <t>Изюм</t>
  </si>
  <si>
    <t>Соль пищевая йодированная</t>
  </si>
  <si>
    <t>Сахар</t>
  </si>
  <si>
    <t>Молоко</t>
  </si>
  <si>
    <t>Вода питьевая</t>
  </si>
  <si>
    <t>Рис</t>
  </si>
  <si>
    <t>70</t>
  </si>
  <si>
    <t>Каша рисовая молочная жидкая с изюмом</t>
  </si>
  <si>
    <t>18/18</t>
  </si>
  <si>
    <t>5,4/5,4</t>
  </si>
  <si>
    <t>0,45/0,45</t>
  </si>
  <si>
    <t>21,6/21,6</t>
  </si>
  <si>
    <t>135/135</t>
  </si>
  <si>
    <t>ОБЕД</t>
  </si>
  <si>
    <t>4,5/4,5</t>
  </si>
  <si>
    <t>0,38/0,38</t>
  </si>
  <si>
    <t>ИТОГО ПО ПРИЕМУ ПИЩИ:</t>
  </si>
  <si>
    <t>ЗАВТРАК 2</t>
  </si>
  <si>
    <t xml:space="preserve">Сок фруктовый или овощной </t>
  </si>
  <si>
    <t>130</t>
  </si>
  <si>
    <t>Сок яблочный</t>
  </si>
  <si>
    <t>180/180</t>
  </si>
  <si>
    <t>150/150</t>
  </si>
  <si>
    <t>0,05/0,05</t>
  </si>
  <si>
    <t>37/24</t>
  </si>
  <si>
    <t>Горошек зеленый. Консервы</t>
  </si>
  <si>
    <t>32/25</t>
  </si>
  <si>
    <t>Свекла</t>
  </si>
  <si>
    <t>Масло подсолнечное</t>
  </si>
  <si>
    <t>34</t>
  </si>
  <si>
    <t>50</t>
  </si>
  <si>
    <t>Салат из свеклы с зеленым горошком</t>
  </si>
  <si>
    <t>1,2/1,2</t>
  </si>
  <si>
    <t>Гуляш из отварного мяса в молочно-сметанном соусе</t>
  </si>
  <si>
    <t>80</t>
  </si>
  <si>
    <t>93</t>
  </si>
  <si>
    <t>Морковь, красная</t>
  </si>
  <si>
    <t>16/12,8</t>
  </si>
  <si>
    <t>Говядина (I категории)</t>
  </si>
  <si>
    <t>68,56/62,4</t>
  </si>
  <si>
    <t>Лук</t>
  </si>
  <si>
    <t>6,4/5,12</t>
  </si>
  <si>
    <t>Сметана</t>
  </si>
  <si>
    <t>2,4/2,4</t>
  </si>
  <si>
    <t>Мука пшеничная</t>
  </si>
  <si>
    <t>1,6/1,6</t>
  </si>
  <si>
    <t>12/12</t>
  </si>
  <si>
    <t>0,96/0,96</t>
  </si>
  <si>
    <t>39,2/39,2</t>
  </si>
  <si>
    <t>12/9,6</t>
  </si>
  <si>
    <t>1,8/1,8</t>
  </si>
  <si>
    <t>9/9</t>
  </si>
  <si>
    <t>0,72/0,72</t>
  </si>
  <si>
    <t>Щи со сметаной</t>
  </si>
  <si>
    <t>Капуста белокочанная</t>
  </si>
  <si>
    <t>Картофель</t>
  </si>
  <si>
    <t>6/6</t>
  </si>
  <si>
    <t>45/36</t>
  </si>
  <si>
    <t>27/18,9</t>
  </si>
  <si>
    <t>15,3/11,52</t>
  </si>
  <si>
    <t>9/7,56</t>
  </si>
  <si>
    <t>7,2/7,2</t>
  </si>
  <si>
    <t>216/216</t>
  </si>
  <si>
    <t>0,63/0,63</t>
  </si>
  <si>
    <t>Макаронные изделия отварные с маслом</t>
  </si>
  <si>
    <t>205</t>
  </si>
  <si>
    <t>Макаронные изделия, высшего сорта, яичные</t>
  </si>
  <si>
    <t>3,17/3,17</t>
  </si>
  <si>
    <t>44,39/44,39</t>
  </si>
  <si>
    <t>Компот из смеси сухофруктов</t>
  </si>
  <si>
    <t>508</t>
  </si>
  <si>
    <t>5,25/5,25</t>
  </si>
  <si>
    <t>Смесь сухофруктов</t>
  </si>
  <si>
    <t>171/171</t>
  </si>
  <si>
    <t>6,3/6,3</t>
  </si>
  <si>
    <t>22,5/27,45</t>
  </si>
  <si>
    <t>Хлеб ржаной</t>
  </si>
  <si>
    <t>11</t>
  </si>
  <si>
    <t>Ржаной хлеб</t>
  </si>
  <si>
    <t>ПОЛДНИК</t>
  </si>
  <si>
    <t>Ватрушки с повидлом</t>
  </si>
  <si>
    <t>540</t>
  </si>
  <si>
    <t>14/14</t>
  </si>
  <si>
    <t>Дрожжи прессованные (*эргостерин)</t>
  </si>
  <si>
    <t>Пшеничная мука, высшего сорта</t>
  </si>
  <si>
    <t>Повидло</t>
  </si>
  <si>
    <t>Яйцо</t>
  </si>
  <si>
    <t>Масло растительное</t>
  </si>
  <si>
    <t>16/16</t>
  </si>
  <si>
    <t>39,74/39,74</t>
  </si>
  <si>
    <t>1,86/1,86</t>
  </si>
  <si>
    <t>1,74/1,74</t>
  </si>
  <si>
    <t>40,4/40</t>
  </si>
  <si>
    <t>0,26/0,26</t>
  </si>
  <si>
    <t>0,66/0,66</t>
  </si>
  <si>
    <t>2,14/2,14</t>
  </si>
  <si>
    <t>Кисломолочный напиток с сахаром</t>
  </si>
  <si>
    <t>120</t>
  </si>
  <si>
    <t>Сахарный сироп</t>
  </si>
  <si>
    <t>3/3</t>
  </si>
  <si>
    <t>Кефир</t>
  </si>
  <si>
    <t>ИТОГО ЗА ДЕНЬ:</t>
  </si>
  <si>
    <t>3,6/3,6</t>
  </si>
  <si>
    <t>180/174,6</t>
  </si>
  <si>
    <t>Огурец свежий</t>
  </si>
  <si>
    <t>14</t>
  </si>
  <si>
    <t>Огурец, грунтовый</t>
  </si>
  <si>
    <t>Омлет натуральный</t>
  </si>
  <si>
    <t>77</t>
  </si>
  <si>
    <t>3,9/3,9</t>
  </si>
  <si>
    <t>0,32/0,32</t>
  </si>
  <si>
    <t>Яйцо 1С</t>
  </si>
  <si>
    <t>День 2</t>
  </si>
  <si>
    <t>51/50</t>
  </si>
  <si>
    <t>90/90</t>
  </si>
  <si>
    <t>75/75</t>
  </si>
  <si>
    <t>Кофейный напиток  на молоке</t>
  </si>
  <si>
    <t>126</t>
  </si>
  <si>
    <t>140,4/140,4</t>
  </si>
  <si>
    <t>63/63</t>
  </si>
  <si>
    <t>8,1/8,1</t>
  </si>
  <si>
    <t>Кофейный напиток</t>
  </si>
  <si>
    <t>1,5/1,5</t>
  </si>
  <si>
    <t>Плоды и ягоды свежие</t>
  </si>
  <si>
    <t>140</t>
  </si>
  <si>
    <t>Банан</t>
  </si>
  <si>
    <t>100</t>
  </si>
  <si>
    <t>142,9/100</t>
  </si>
  <si>
    <t>Апельсин</t>
  </si>
  <si>
    <t>Салат витаминный с растительным маслом</t>
  </si>
  <si>
    <t>Яблоки</t>
  </si>
  <si>
    <t xml:space="preserve">Лук </t>
  </si>
  <si>
    <t>21,25/17</t>
  </si>
  <si>
    <t>17,15/12</t>
  </si>
  <si>
    <t>12,5/10</t>
  </si>
  <si>
    <t>3,5/3,5</t>
  </si>
  <si>
    <t>0,12/0,12</t>
  </si>
  <si>
    <t>1/1</t>
  </si>
  <si>
    <t>6,25/5</t>
  </si>
  <si>
    <t>Суп гороховый</t>
  </si>
  <si>
    <t>35</t>
  </si>
  <si>
    <t>Горох шлифованный</t>
  </si>
  <si>
    <t>200</t>
  </si>
  <si>
    <t>40/28</t>
  </si>
  <si>
    <t>10/8,4</t>
  </si>
  <si>
    <t>240/240</t>
  </si>
  <si>
    <t>0,7/0,7</t>
  </si>
  <si>
    <t>24/24</t>
  </si>
  <si>
    <t>Тефтели из рыбы</t>
  </si>
  <si>
    <t>90</t>
  </si>
  <si>
    <t>Треска</t>
  </si>
  <si>
    <t>4/4</t>
  </si>
  <si>
    <t>Пшеничный хлеб</t>
  </si>
  <si>
    <t>Пюре картофельное</t>
  </si>
  <si>
    <t>56</t>
  </si>
  <si>
    <t>0,28/0,28</t>
  </si>
  <si>
    <t>57,8/45,5</t>
  </si>
  <si>
    <t>4,2/4,2</t>
  </si>
  <si>
    <t>10,15/8,4</t>
  </si>
  <si>
    <t>5,6/5,6</t>
  </si>
  <si>
    <t>0,35/0,35</t>
  </si>
  <si>
    <t>9,1/9,1</t>
  </si>
  <si>
    <t>136,5/95,55</t>
  </si>
  <si>
    <t>3,25/3,25</t>
  </si>
  <si>
    <t>36,4/36,4</t>
  </si>
  <si>
    <t>Компот из свежих фруктов</t>
  </si>
  <si>
    <t>124</t>
  </si>
  <si>
    <t>Яблоко</t>
  </si>
  <si>
    <t>19,8/17,5</t>
  </si>
  <si>
    <t>Печенье</t>
  </si>
  <si>
    <t>590</t>
  </si>
  <si>
    <t>Печенье сахарное из муки первого сорта</t>
  </si>
  <si>
    <t>50/50</t>
  </si>
  <si>
    <t xml:space="preserve">Молоко стерилизованное </t>
  </si>
  <si>
    <t>127</t>
  </si>
  <si>
    <t>189/180</t>
  </si>
  <si>
    <t>75</t>
  </si>
  <si>
    <t>День 3</t>
  </si>
  <si>
    <t>Геркулес</t>
  </si>
  <si>
    <t>67</t>
  </si>
  <si>
    <t>Каша из овсяных хлопьев молочная жидкая</t>
  </si>
  <si>
    <t>Мандарин</t>
  </si>
  <si>
    <t>138,1/100</t>
  </si>
  <si>
    <t>Салат из моркови с растительным маслом</t>
  </si>
  <si>
    <t>58/46,5</t>
  </si>
  <si>
    <t>Фасоль</t>
  </si>
  <si>
    <t>29</t>
  </si>
  <si>
    <t>Борщ с фасолью со сметаной</t>
  </si>
  <si>
    <t>7,2/5,76</t>
  </si>
  <si>
    <t>10,8/8,64</t>
  </si>
  <si>
    <t>25,2/20,16</t>
  </si>
  <si>
    <t>25,2/17,64</t>
  </si>
  <si>
    <t>32,4/25,92</t>
  </si>
  <si>
    <t>Фрикадельки мясные</t>
  </si>
  <si>
    <t>107</t>
  </si>
  <si>
    <t>65,38/59,5</t>
  </si>
  <si>
    <t>13,3/13,3</t>
  </si>
  <si>
    <t>0,14/0,14</t>
  </si>
  <si>
    <t>9,8/9,8</t>
  </si>
  <si>
    <t>Рис, зерно продовольственное</t>
  </si>
  <si>
    <t>315</t>
  </si>
  <si>
    <t>Рис отварной</t>
  </si>
  <si>
    <t>5,85/5,85</t>
  </si>
  <si>
    <t>46,41/46,41</t>
  </si>
  <si>
    <t>Салат "Степной" из разных овощей</t>
  </si>
  <si>
    <t>685</t>
  </si>
  <si>
    <t>14,65/11</t>
  </si>
  <si>
    <t>Лук репчатый</t>
  </si>
  <si>
    <t>10,1/8,5</t>
  </si>
  <si>
    <t>Огурец соленый</t>
  </si>
  <si>
    <t>10,65/8,5</t>
  </si>
  <si>
    <t>8,45/5,5</t>
  </si>
  <si>
    <t>11,9/9,5</t>
  </si>
  <si>
    <t>1,88/1,88</t>
  </si>
  <si>
    <t>Соль поваренная пищевая</t>
  </si>
  <si>
    <t>0,15/0,15</t>
  </si>
  <si>
    <t>Чай с сахаром</t>
  </si>
  <si>
    <t>132</t>
  </si>
  <si>
    <t>Чай</t>
  </si>
  <si>
    <t>0,54/0,54</t>
  </si>
  <si>
    <t>День 4</t>
  </si>
  <si>
    <t>Крупа манная</t>
  </si>
  <si>
    <t>Творог</t>
  </si>
  <si>
    <t>Запеканка творожная с изюмом</t>
  </si>
  <si>
    <t>8/8</t>
  </si>
  <si>
    <t>175</t>
  </si>
  <si>
    <t>12,25/12,25</t>
  </si>
  <si>
    <t>122,5/120,75</t>
  </si>
  <si>
    <t>61,25/61,25</t>
  </si>
  <si>
    <t>8,75/8,75</t>
  </si>
  <si>
    <t>113,7/100</t>
  </si>
  <si>
    <t>Салат картофельный с кукурузой и морковью</t>
  </si>
  <si>
    <t>39</t>
  </si>
  <si>
    <t>Кукуруза, сахарная консервированная</t>
  </si>
  <si>
    <t>Морковь</t>
  </si>
  <si>
    <t>Огурцы</t>
  </si>
  <si>
    <t>17,35/12,5</t>
  </si>
  <si>
    <t>20,8/12,5</t>
  </si>
  <si>
    <t>15,7/12,5</t>
  </si>
  <si>
    <t>Суп крестьянский со сметаной</t>
  </si>
  <si>
    <t>37</t>
  </si>
  <si>
    <t>60/42</t>
  </si>
  <si>
    <t>Пшено</t>
  </si>
  <si>
    <t>80/56</t>
  </si>
  <si>
    <t>Фрикадельки из птицы или кролика</t>
  </si>
  <si>
    <t>308</t>
  </si>
  <si>
    <t>Курица, грудка</t>
  </si>
  <si>
    <t>Хлеб пшеничный, формовой из муки 1 сорта</t>
  </si>
  <si>
    <t>15,75/15,75</t>
  </si>
  <si>
    <t>58,1/51,62</t>
  </si>
  <si>
    <t>13,12/13,12</t>
  </si>
  <si>
    <t>0,84/0,84</t>
  </si>
  <si>
    <t>Рагу овощное</t>
  </si>
  <si>
    <t>57</t>
  </si>
  <si>
    <t>41,6/33,28</t>
  </si>
  <si>
    <t>75,4/52,78</t>
  </si>
  <si>
    <t>39/31,2</t>
  </si>
  <si>
    <t>19,5/16,38</t>
  </si>
  <si>
    <t>39/39</t>
  </si>
  <si>
    <t>0,39/0,39</t>
  </si>
  <si>
    <t>Яйца вареные</t>
  </si>
  <si>
    <t>424</t>
  </si>
  <si>
    <t>Чай сладкий с лимоном</t>
  </si>
  <si>
    <t>133</t>
  </si>
  <si>
    <t>Лимоны</t>
  </si>
  <si>
    <t>158,4/158,4</t>
  </si>
  <si>
    <t>9/8,1</t>
  </si>
  <si>
    <t>День 5</t>
  </si>
  <si>
    <t>Суп молочный с макаронными изделиями</t>
  </si>
  <si>
    <t>33</t>
  </si>
  <si>
    <t>Макаронные изделия</t>
  </si>
  <si>
    <t>120/120</t>
  </si>
  <si>
    <t>0,5/0,5</t>
  </si>
  <si>
    <t>20/20</t>
  </si>
  <si>
    <t>Суп рыбный из консервов</t>
  </si>
  <si>
    <t>42</t>
  </si>
  <si>
    <t>Консервы из рыбы</t>
  </si>
  <si>
    <t>Мясо отварное тушеное с картофелем по-домашнему</t>
  </si>
  <si>
    <t>24/19,2</t>
  </si>
  <si>
    <t>8/6,72</t>
  </si>
  <si>
    <t>Компот из сухофруктов</t>
  </si>
  <si>
    <t>122</t>
  </si>
  <si>
    <t>Абрикосы сушеные (Курага)</t>
  </si>
  <si>
    <t>0,4/0,4</t>
  </si>
  <si>
    <t>32/32</t>
  </si>
  <si>
    <t>154/108</t>
  </si>
  <si>
    <t>30/24</t>
  </si>
  <si>
    <t>93,4/85</t>
  </si>
  <si>
    <t>84/84</t>
  </si>
  <si>
    <t>176,4/176,4</t>
  </si>
  <si>
    <t>Булочка домашняя</t>
  </si>
  <si>
    <t>564</t>
  </si>
  <si>
    <t>Дрожжи хлебопекарные</t>
  </si>
  <si>
    <t>22,66/22,66</t>
  </si>
  <si>
    <t>1,34/1,34</t>
  </si>
  <si>
    <t>52/52</t>
  </si>
  <si>
    <t>2,66/2,66</t>
  </si>
  <si>
    <t>7,7/7,7</t>
  </si>
  <si>
    <t>Салат из капусты и моркови с растительным маслом</t>
  </si>
  <si>
    <t>10/8</t>
  </si>
  <si>
    <t>50/40</t>
  </si>
  <si>
    <t>День 6</t>
  </si>
  <si>
    <t>Каша из пшена и риса молочная жидкая ("Дружба")</t>
  </si>
  <si>
    <t>66</t>
  </si>
  <si>
    <t>Суп картофельный с макаронными изделиями</t>
  </si>
  <si>
    <t>Капуста тушеная с мясом</t>
  </si>
  <si>
    <t>48.1</t>
  </si>
  <si>
    <t>Томат-паста</t>
  </si>
  <si>
    <t>2,4/1,92</t>
  </si>
  <si>
    <t>3,12/2,4</t>
  </si>
  <si>
    <t>3,12/3,12</t>
  </si>
  <si>
    <t>48,2/42,96</t>
  </si>
  <si>
    <t>156/124,8</t>
  </si>
  <si>
    <t>20,8/17,4</t>
  </si>
  <si>
    <t>19,4/15,6</t>
  </si>
  <si>
    <t>4,6/4,6</t>
  </si>
  <si>
    <t>60/54,6</t>
  </si>
  <si>
    <t>2,6/2,6</t>
  </si>
  <si>
    <t>32,4/32,4</t>
  </si>
  <si>
    <t>Пирожок с яблоком</t>
  </si>
  <si>
    <t>139</t>
  </si>
  <si>
    <t>28/19,6</t>
  </si>
  <si>
    <t>3,2/3,2</t>
  </si>
  <si>
    <t>День 7</t>
  </si>
  <si>
    <t>Кофейный напиток на молоке</t>
  </si>
  <si>
    <t>Суп рыбный</t>
  </si>
  <si>
    <t>41</t>
  </si>
  <si>
    <t>47,7/37,6</t>
  </si>
  <si>
    <t>Каша гречневая рассыпчатая</t>
  </si>
  <si>
    <t>65</t>
  </si>
  <si>
    <t>Гречневая крупа</t>
  </si>
  <si>
    <t>5,2/5,2</t>
  </si>
  <si>
    <t>91/91</t>
  </si>
  <si>
    <t>59,8/59,8</t>
  </si>
  <si>
    <t>Винегрет с растительным маслом</t>
  </si>
  <si>
    <t>Горошек зеленый консервированный</t>
  </si>
  <si>
    <t>Огурцы соленые</t>
  </si>
  <si>
    <t>23/16</t>
  </si>
  <si>
    <t>15,5/12</t>
  </si>
  <si>
    <t>9/7</t>
  </si>
  <si>
    <t>3/2,5</t>
  </si>
  <si>
    <t>2,5/2,5</t>
  </si>
  <si>
    <t>5,5/3,5</t>
  </si>
  <si>
    <t>91</t>
  </si>
  <si>
    <t>Бефстроганов из отварной говядины в молочно-сметанном соусе</t>
  </si>
  <si>
    <t>Салат из капусты белокочанной с растительным маслом</t>
  </si>
  <si>
    <t>Перец сладкий свежий</t>
  </si>
  <si>
    <t>9,9/7,5</t>
  </si>
  <si>
    <t>9,4/7,5</t>
  </si>
  <si>
    <t>50,65/40,5</t>
  </si>
  <si>
    <t>86/78,24</t>
  </si>
  <si>
    <t>20/16</t>
  </si>
  <si>
    <t>Каша манная молочная жидкая</t>
  </si>
  <si>
    <t>189</t>
  </si>
  <si>
    <t>17,23/17,23</t>
  </si>
  <si>
    <t>3,74/3,74</t>
  </si>
  <si>
    <t>56,93/56,93</t>
  </si>
  <si>
    <t>37,46/37,46</t>
  </si>
  <si>
    <t>2,25/2,25</t>
  </si>
  <si>
    <t>День 8</t>
  </si>
  <si>
    <t>Рассольник на мясном бульоне со сметаной</t>
  </si>
  <si>
    <t>32</t>
  </si>
  <si>
    <t>Крупа перловая</t>
  </si>
  <si>
    <t>8/6,8</t>
  </si>
  <si>
    <t>27,12/19,92</t>
  </si>
  <si>
    <t>Птица, тушенная в соусе с овощами</t>
  </si>
  <si>
    <t>302</t>
  </si>
  <si>
    <t>Пшеничная мука, первого сорта</t>
  </si>
  <si>
    <t>119,1/89,6</t>
  </si>
  <si>
    <t>24,34/20</t>
  </si>
  <si>
    <t>54,6/48,7</t>
  </si>
  <si>
    <t>43,48/34,78</t>
  </si>
  <si>
    <t>26,08/26,08</t>
  </si>
  <si>
    <t>2,61/2,61</t>
  </si>
  <si>
    <t>8,7/8,7</t>
  </si>
  <si>
    <t>240</t>
  </si>
  <si>
    <t>Сухари панировочные</t>
  </si>
  <si>
    <t>Пудинг из творога с бананом или яблоком</t>
  </si>
  <si>
    <t>38/26,5</t>
  </si>
  <si>
    <t>4,62/4,62</t>
  </si>
  <si>
    <t>79,5/78,47</t>
  </si>
  <si>
    <t>11,54/11,54</t>
  </si>
  <si>
    <t>9,23/9,23</t>
  </si>
  <si>
    <t>118</t>
  </si>
  <si>
    <t>Концентрат киселя</t>
  </si>
  <si>
    <t>Кисель</t>
  </si>
  <si>
    <t>День 9</t>
  </si>
  <si>
    <t>Запеканка творожная</t>
  </si>
  <si>
    <t>79</t>
  </si>
  <si>
    <t>11,2/11,2</t>
  </si>
  <si>
    <t>112/109,76</t>
  </si>
  <si>
    <t>2,56/2,56</t>
  </si>
  <si>
    <t>54,4/54,4</t>
  </si>
  <si>
    <t>12,8/12,8</t>
  </si>
  <si>
    <t>Сыр "Российский"</t>
  </si>
  <si>
    <t>31</t>
  </si>
  <si>
    <t>Салат из свеклы с сыром</t>
  </si>
  <si>
    <t>8,25/7,5</t>
  </si>
  <si>
    <t>51,85/40,5</t>
  </si>
  <si>
    <t>Суп из овощей</t>
  </si>
  <si>
    <t>99</t>
  </si>
  <si>
    <t>53,4/40</t>
  </si>
  <si>
    <t>9,6/8</t>
  </si>
  <si>
    <t>9,2/6</t>
  </si>
  <si>
    <t>187,5/187,5</t>
  </si>
  <si>
    <t>305</t>
  </si>
  <si>
    <t>Котлеты рубленые из птицы или кролика</t>
  </si>
  <si>
    <t>2,62/2,62</t>
  </si>
  <si>
    <t>58,1/51,6</t>
  </si>
  <si>
    <t>Куриная грудка</t>
  </si>
  <si>
    <t>18,38/18,38</t>
  </si>
  <si>
    <t>Каша пшенная молочная жидкая</t>
  </si>
  <si>
    <t>68</t>
  </si>
  <si>
    <t>День 10</t>
  </si>
  <si>
    <t>Борщ на мясном бульоне со сметаной</t>
  </si>
  <si>
    <t>28</t>
  </si>
  <si>
    <t>40/32</t>
  </si>
  <si>
    <t>28/22,4</t>
  </si>
  <si>
    <t>8/6,4</t>
  </si>
  <si>
    <t>Ватрушка с творогом</t>
  </si>
  <si>
    <t>136</t>
  </si>
  <si>
    <t>18,4/17,6</t>
  </si>
  <si>
    <t>35,2/35,2</t>
  </si>
  <si>
    <t>17,6/17,6</t>
  </si>
  <si>
    <t>Огурцы консервированные баночные (без уксуса)</t>
  </si>
  <si>
    <t>19</t>
  </si>
  <si>
    <t>Огурец консервированный</t>
  </si>
  <si>
    <t>Химический состав за период (всего)</t>
  </si>
  <si>
    <t>№п/п</t>
  </si>
  <si>
    <t>Приём пищи</t>
  </si>
  <si>
    <t>Завтрак</t>
  </si>
  <si>
    <t>Завтрак 2</t>
  </si>
  <si>
    <t>Обед</t>
  </si>
  <si>
    <t>Полдник</t>
  </si>
  <si>
    <t>Итого:</t>
  </si>
  <si>
    <t>Химический состав за период (в среднем за день)</t>
  </si>
  <si>
    <t xml:space="preserve">Сметана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</si>
</sst>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2" xfId="0" quotePrefix="1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2" xfId="0" applyBorder="1"/>
    <xf numFmtId="0" fontId="0" fillId="0" borderId="13" xfId="0" applyBorder="1"/>
    <xf numFmtId="0" fontId="0" fillId="0" borderId="12" xfId="0" quotePrefix="1" applyBorder="1"/>
    <xf numFmtId="0" fontId="1" fillId="0" borderId="12" xfId="0" applyFont="1" applyBorder="1"/>
    <xf numFmtId="0" fontId="1" fillId="0" borderId="13" xfId="0" applyFont="1" applyBorder="1"/>
    <xf numFmtId="49" fontId="0" fillId="0" borderId="12" xfId="0" applyNumberFormat="1" applyFont="1" applyBorder="1"/>
    <xf numFmtId="0" fontId="0" fillId="0" borderId="7" xfId="0" quotePrefix="1" applyFont="1" applyBorder="1"/>
    <xf numFmtId="0" fontId="0" fillId="0" borderId="7" xfId="0" applyFont="1" applyBorder="1"/>
    <xf numFmtId="0" fontId="0" fillId="0" borderId="22" xfId="0" applyFont="1" applyBorder="1"/>
    <xf numFmtId="0" fontId="1" fillId="0" borderId="3" xfId="0" applyFont="1" applyBorder="1"/>
    <xf numFmtId="0" fontId="1" fillId="0" borderId="10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7" xfId="0" applyFont="1" applyBorder="1"/>
    <xf numFmtId="0" fontId="2" fillId="0" borderId="22" xfId="0" applyFont="1" applyBorder="1"/>
    <xf numFmtId="0" fontId="1" fillId="0" borderId="3" xfId="0" applyFont="1" applyBorder="1"/>
    <xf numFmtId="0" fontId="3" fillId="0" borderId="15" xfId="0" applyFont="1" applyBorder="1"/>
    <xf numFmtId="0" fontId="1" fillId="0" borderId="12" xfId="0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2" xfId="0" applyFont="1" applyBorder="1" applyAlignment="1">
      <alignment horizontal="left"/>
    </xf>
    <xf numFmtId="0" fontId="0" fillId="0" borderId="15" xfId="0" quotePrefix="1" applyFont="1" applyBorder="1"/>
    <xf numFmtId="0" fontId="0" fillId="0" borderId="15" xfId="0" applyFont="1" applyBorder="1"/>
    <xf numFmtId="0" fontId="0" fillId="0" borderId="16" xfId="0" applyFont="1" applyBorder="1"/>
    <xf numFmtId="0" fontId="1" fillId="0" borderId="12" xfId="0" applyFont="1" applyFill="1" applyBorder="1"/>
    <xf numFmtId="0" fontId="1" fillId="0" borderId="15" xfId="0" applyNumberFormat="1" applyFont="1" applyBorder="1" applyAlignment="1">
      <alignment horizontal="center" vertical="center" wrapText="1"/>
    </xf>
    <xf numFmtId="0" fontId="0" fillId="0" borderId="2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0" fontId="0" fillId="0" borderId="28" xfId="0" applyNumberFormat="1" applyFont="1" applyBorder="1"/>
    <xf numFmtId="0" fontId="0" fillId="0" borderId="32" xfId="0" applyFont="1" applyBorder="1"/>
    <xf numFmtId="10" fontId="0" fillId="0" borderId="6" xfId="0" applyNumberFormat="1" applyFont="1" applyBorder="1"/>
    <xf numFmtId="10" fontId="0" fillId="0" borderId="37" xfId="0" applyNumberFormat="1" applyFont="1" applyBorder="1"/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6" fillId="0" borderId="7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5" fillId="0" borderId="28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21" xfId="0" applyFont="1" applyBorder="1"/>
    <xf numFmtId="1" fontId="5" fillId="0" borderId="0" xfId="0" applyNumberFormat="1" applyFont="1" applyAlignment="1">
      <alignment horizontal="right" vertical="center" wrapText="1"/>
    </xf>
    <xf numFmtId="0" fontId="5" fillId="0" borderId="14" xfId="0" applyFont="1" applyBorder="1"/>
    <xf numFmtId="0" fontId="0" fillId="0" borderId="26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32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10" xfId="0" applyFont="1" applyBorder="1"/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1"/>
  <sheetViews>
    <sheetView tabSelected="1" zoomScale="80" zoomScaleNormal="80" workbookViewId="0">
      <selection activeCell="A503" sqref="A503:I507"/>
    </sheetView>
  </sheetViews>
  <sheetFormatPr defaultRowHeight="15"/>
  <cols>
    <col min="1" max="1" width="11.85546875" style="52" customWidth="1"/>
    <col min="2" max="2" width="55.85546875" style="52" customWidth="1"/>
    <col min="3" max="3" width="13.28515625" customWidth="1"/>
  </cols>
  <sheetData>
    <row r="1" spans="1:9">
      <c r="A1" s="1" t="s">
        <v>0</v>
      </c>
      <c r="B1" s="48" t="s">
        <v>26</v>
      </c>
      <c r="C1" s="2"/>
      <c r="D1" s="3"/>
      <c r="E1" s="3"/>
      <c r="F1" s="3"/>
      <c r="G1" s="3"/>
      <c r="H1" s="3"/>
      <c r="I1" s="3"/>
    </row>
    <row r="2" spans="1:9" ht="15.75" thickBot="1">
      <c r="A2" s="61"/>
      <c r="B2" s="48"/>
      <c r="C2" s="2"/>
      <c r="D2" s="3"/>
      <c r="E2" s="3"/>
      <c r="F2" s="3"/>
      <c r="G2" s="3"/>
      <c r="H2" s="3"/>
      <c r="I2" s="3"/>
    </row>
    <row r="3" spans="1:9">
      <c r="A3" s="101" t="s">
        <v>1</v>
      </c>
      <c r="B3" s="103" t="s">
        <v>2</v>
      </c>
      <c r="C3" s="105" t="s">
        <v>3</v>
      </c>
      <c r="D3" s="73" t="s">
        <v>4</v>
      </c>
      <c r="E3" s="73"/>
      <c r="F3" s="73"/>
      <c r="G3" s="73" t="s">
        <v>5</v>
      </c>
      <c r="H3" s="95" t="s">
        <v>6</v>
      </c>
      <c r="I3" s="97" t="s">
        <v>7</v>
      </c>
    </row>
    <row r="4" spans="1:9" ht="15.75" thickBot="1">
      <c r="A4" s="102"/>
      <c r="B4" s="104"/>
      <c r="C4" s="106"/>
      <c r="D4" s="4" t="s">
        <v>8</v>
      </c>
      <c r="E4" s="4" t="s">
        <v>9</v>
      </c>
      <c r="F4" s="4" t="s">
        <v>10</v>
      </c>
      <c r="G4" s="94"/>
      <c r="H4" s="96"/>
      <c r="I4" s="98"/>
    </row>
    <row r="5" spans="1:9">
      <c r="A5" s="88" t="s">
        <v>11</v>
      </c>
      <c r="B5" s="99"/>
      <c r="C5" s="99"/>
      <c r="D5" s="99"/>
      <c r="E5" s="99"/>
      <c r="F5" s="99"/>
      <c r="G5" s="99"/>
      <c r="H5" s="99"/>
      <c r="I5" s="100"/>
    </row>
    <row r="6" spans="1:9">
      <c r="A6" s="6" t="s">
        <v>12</v>
      </c>
      <c r="B6" s="49" t="s">
        <v>13</v>
      </c>
      <c r="C6" s="7" t="s">
        <v>27</v>
      </c>
      <c r="D6" s="7">
        <f>SUM(D7,)</f>
        <v>0.09</v>
      </c>
      <c r="E6" s="7">
        <f t="shared" ref="E6:H6" si="0">SUM(E7,)</f>
        <v>4.3</v>
      </c>
      <c r="F6" s="7">
        <f t="shared" si="0"/>
        <v>0.12</v>
      </c>
      <c r="G6" s="7">
        <f t="shared" si="0"/>
        <v>39.619999999999997</v>
      </c>
      <c r="H6" s="7">
        <f t="shared" si="0"/>
        <v>0</v>
      </c>
      <c r="I6" s="8" t="s">
        <v>15</v>
      </c>
    </row>
    <row r="7" spans="1:9">
      <c r="A7" s="59"/>
      <c r="B7" s="50" t="s">
        <v>13</v>
      </c>
      <c r="C7" s="9" t="s">
        <v>28</v>
      </c>
      <c r="D7" s="10">
        <v>0.09</v>
      </c>
      <c r="E7" s="10">
        <v>4.3</v>
      </c>
      <c r="F7" s="10">
        <v>0.12</v>
      </c>
      <c r="G7" s="10">
        <v>39.619999999999997</v>
      </c>
      <c r="H7" s="10">
        <v>0</v>
      </c>
      <c r="I7" s="11"/>
    </row>
    <row r="8" spans="1:9">
      <c r="A8" s="6" t="s">
        <v>12</v>
      </c>
      <c r="B8" s="49" t="s">
        <v>17</v>
      </c>
      <c r="C8" s="7" t="s">
        <v>18</v>
      </c>
      <c r="D8" s="7">
        <f>SUM(D9,)</f>
        <v>0</v>
      </c>
      <c r="E8" s="7">
        <f t="shared" ref="E8:H8" si="1">SUM(E9,)</f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8" t="s">
        <v>19</v>
      </c>
    </row>
    <row r="9" spans="1:9">
      <c r="A9" s="59"/>
      <c r="B9" s="50" t="s">
        <v>20</v>
      </c>
      <c r="C9" s="10" t="s">
        <v>21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1"/>
    </row>
    <row r="10" spans="1:9">
      <c r="A10" s="6" t="s">
        <v>12</v>
      </c>
      <c r="B10" s="49" t="s">
        <v>22</v>
      </c>
      <c r="C10" s="7" t="s">
        <v>29</v>
      </c>
      <c r="D10" s="7">
        <f>SUM(D11,)</f>
        <v>2.64</v>
      </c>
      <c r="E10" s="7">
        <f t="shared" ref="E10:H10" si="2">SUM(E11,)</f>
        <v>0.36</v>
      </c>
      <c r="F10" s="7">
        <f t="shared" si="2"/>
        <v>15.2</v>
      </c>
      <c r="G10" s="7">
        <f t="shared" si="2"/>
        <v>79.599999999999994</v>
      </c>
      <c r="H10" s="7">
        <f t="shared" si="2"/>
        <v>0</v>
      </c>
      <c r="I10" s="8" t="s">
        <v>24</v>
      </c>
    </row>
    <row r="11" spans="1:9">
      <c r="A11" s="59"/>
      <c r="B11" s="50" t="s">
        <v>25</v>
      </c>
      <c r="C11" s="9" t="s">
        <v>30</v>
      </c>
      <c r="D11" s="10">
        <v>2.64</v>
      </c>
      <c r="E11" s="10">
        <v>0.36</v>
      </c>
      <c r="F11" s="10">
        <v>15.2</v>
      </c>
      <c r="G11" s="10">
        <v>79.599999999999994</v>
      </c>
      <c r="H11" s="10">
        <v>0</v>
      </c>
      <c r="I11" s="11"/>
    </row>
    <row r="12" spans="1:9" ht="15.75" customHeight="1">
      <c r="A12" s="6" t="s">
        <v>12</v>
      </c>
      <c r="B12" s="49" t="s">
        <v>50</v>
      </c>
      <c r="C12" s="7" t="s">
        <v>42</v>
      </c>
      <c r="D12" s="7">
        <f>SUM(D13:D19)</f>
        <v>5.5</v>
      </c>
      <c r="E12" s="7">
        <f t="shared" ref="E12:H12" si="3">SUM(E13:E19)</f>
        <v>8.14</v>
      </c>
      <c r="F12" s="7">
        <f t="shared" si="3"/>
        <v>26.59</v>
      </c>
      <c r="G12" s="7">
        <f t="shared" si="3"/>
        <v>201.91</v>
      </c>
      <c r="H12" s="7">
        <f t="shared" si="3"/>
        <v>1.7549999999999999</v>
      </c>
      <c r="I12" s="8" t="s">
        <v>49</v>
      </c>
    </row>
    <row r="13" spans="1:9">
      <c r="A13" s="59"/>
      <c r="B13" s="50" t="s">
        <v>43</v>
      </c>
      <c r="C13" s="14" t="s">
        <v>52</v>
      </c>
      <c r="D13" s="12">
        <v>0.16</v>
      </c>
      <c r="E13" s="12">
        <v>0.03</v>
      </c>
      <c r="F13" s="12">
        <v>3.56</v>
      </c>
      <c r="G13" s="12">
        <v>14.26</v>
      </c>
      <c r="H13" s="12">
        <v>0</v>
      </c>
      <c r="I13" s="13"/>
    </row>
    <row r="14" spans="1:9">
      <c r="A14" s="59"/>
      <c r="B14" s="50" t="s">
        <v>13</v>
      </c>
      <c r="C14" s="14" t="s">
        <v>52</v>
      </c>
      <c r="D14" s="12">
        <v>7.0000000000000007E-2</v>
      </c>
      <c r="E14" s="12">
        <v>3.32</v>
      </c>
      <c r="F14" s="12">
        <v>0.09</v>
      </c>
      <c r="G14" s="12">
        <v>30.56</v>
      </c>
      <c r="H14" s="12">
        <v>0</v>
      </c>
      <c r="I14" s="13"/>
    </row>
    <row r="15" spans="1:9">
      <c r="A15" s="59"/>
      <c r="B15" s="50" t="s">
        <v>46</v>
      </c>
      <c r="C15" s="14" t="s">
        <v>55</v>
      </c>
      <c r="D15" s="12">
        <v>3.92</v>
      </c>
      <c r="E15" s="12">
        <v>4.32</v>
      </c>
      <c r="F15" s="12">
        <v>6.34</v>
      </c>
      <c r="G15" s="12">
        <v>81</v>
      </c>
      <c r="H15" s="12">
        <v>1.7549999999999999</v>
      </c>
      <c r="I15" s="13"/>
    </row>
    <row r="16" spans="1:9">
      <c r="A16" s="59"/>
      <c r="B16" s="50" t="s">
        <v>47</v>
      </c>
      <c r="C16" s="14" t="s">
        <v>54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/>
    </row>
    <row r="17" spans="1:9" ht="15.75" customHeight="1">
      <c r="A17" s="59"/>
      <c r="B17" s="50" t="s">
        <v>44</v>
      </c>
      <c r="C17" s="14" t="s">
        <v>53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/>
    </row>
    <row r="18" spans="1:9">
      <c r="A18" s="59"/>
      <c r="B18" s="50" t="s">
        <v>45</v>
      </c>
      <c r="C18" s="14" t="s">
        <v>52</v>
      </c>
      <c r="D18" s="12">
        <v>0</v>
      </c>
      <c r="E18" s="12">
        <v>0</v>
      </c>
      <c r="F18" s="12">
        <v>5.39</v>
      </c>
      <c r="G18" s="12">
        <v>21.55</v>
      </c>
      <c r="H18" s="12">
        <v>0</v>
      </c>
      <c r="I18" s="13"/>
    </row>
    <row r="19" spans="1:9">
      <c r="A19" s="59"/>
      <c r="B19" s="50" t="s">
        <v>48</v>
      </c>
      <c r="C19" s="14" t="s">
        <v>51</v>
      </c>
      <c r="D19" s="12">
        <v>1.35</v>
      </c>
      <c r="E19" s="12">
        <v>0.47</v>
      </c>
      <c r="F19" s="12">
        <v>11.21</v>
      </c>
      <c r="G19" s="12">
        <v>54.54</v>
      </c>
      <c r="H19" s="12">
        <v>0</v>
      </c>
      <c r="I19" s="13"/>
    </row>
    <row r="20" spans="1:9">
      <c r="A20" s="6" t="s">
        <v>12</v>
      </c>
      <c r="B20" s="49" t="s">
        <v>31</v>
      </c>
      <c r="C20" s="7" t="s">
        <v>42</v>
      </c>
      <c r="D20" s="7">
        <f>SUM(D21:D24)</f>
        <v>3.79</v>
      </c>
      <c r="E20" s="7">
        <f t="shared" ref="E20:H20" si="4">SUM(E21:E24)</f>
        <v>4.1500000000000004</v>
      </c>
      <c r="F20" s="7">
        <f t="shared" si="4"/>
        <v>11.76</v>
      </c>
      <c r="G20" s="7">
        <f t="shared" si="4"/>
        <v>100.57</v>
      </c>
      <c r="H20" s="7">
        <f t="shared" si="4"/>
        <v>0.66</v>
      </c>
      <c r="I20" s="8" t="s">
        <v>33</v>
      </c>
    </row>
    <row r="21" spans="1:9">
      <c r="A21" s="59"/>
      <c r="B21" s="50" t="s">
        <v>34</v>
      </c>
      <c r="C21" s="9" t="s">
        <v>38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/>
    </row>
    <row r="22" spans="1:9">
      <c r="A22" s="59"/>
      <c r="B22" s="50" t="s">
        <v>35</v>
      </c>
      <c r="C22" s="9" t="s">
        <v>39</v>
      </c>
      <c r="D22" s="10">
        <v>0.49</v>
      </c>
      <c r="E22" s="10">
        <v>0.3</v>
      </c>
      <c r="F22" s="10">
        <v>0.2</v>
      </c>
      <c r="G22" s="10">
        <v>5.77</v>
      </c>
      <c r="H22" s="10">
        <v>0</v>
      </c>
      <c r="I22" s="11"/>
    </row>
    <row r="23" spans="1:9" ht="15.75" customHeight="1">
      <c r="A23" s="59"/>
      <c r="B23" s="50" t="s">
        <v>36</v>
      </c>
      <c r="C23" s="9" t="s">
        <v>40</v>
      </c>
      <c r="D23" s="10">
        <v>3.3</v>
      </c>
      <c r="E23" s="10">
        <v>3.85</v>
      </c>
      <c r="F23" s="10">
        <v>5.17</v>
      </c>
      <c r="G23" s="10">
        <v>69.3</v>
      </c>
      <c r="H23" s="10">
        <v>0.66</v>
      </c>
      <c r="I23" s="11"/>
    </row>
    <row r="24" spans="1:9">
      <c r="A24" s="59"/>
      <c r="B24" s="50" t="s">
        <v>37</v>
      </c>
      <c r="C24" s="10" t="s">
        <v>41</v>
      </c>
      <c r="D24" s="10">
        <v>0</v>
      </c>
      <c r="E24" s="10">
        <v>0</v>
      </c>
      <c r="F24" s="10">
        <v>6.39</v>
      </c>
      <c r="G24" s="10">
        <v>25.5</v>
      </c>
      <c r="H24" s="10">
        <v>0</v>
      </c>
      <c r="I24" s="11"/>
    </row>
    <row r="25" spans="1:9">
      <c r="A25" s="86" t="s">
        <v>59</v>
      </c>
      <c r="B25" s="87"/>
      <c r="C25" s="15">
        <v>422</v>
      </c>
      <c r="D25" s="15">
        <f>SUM(D6,D8,D10,D12,D20,)</f>
        <v>12.02</v>
      </c>
      <c r="E25" s="15">
        <f t="shared" ref="E25:H25" si="5">SUM(E6,E8,E10,E12,E20,)</f>
        <v>16.950000000000003</v>
      </c>
      <c r="F25" s="15">
        <f t="shared" si="5"/>
        <v>53.669999999999995</v>
      </c>
      <c r="G25" s="15">
        <f t="shared" si="5"/>
        <v>421.7</v>
      </c>
      <c r="H25" s="15">
        <f t="shared" si="5"/>
        <v>2.415</v>
      </c>
      <c r="I25" s="16"/>
    </row>
    <row r="26" spans="1:9" ht="15.75" customHeight="1">
      <c r="A26" s="6" t="s">
        <v>60</v>
      </c>
      <c r="B26" s="49" t="s">
        <v>61</v>
      </c>
      <c r="C26" s="7" t="s">
        <v>42</v>
      </c>
      <c r="D26" s="7">
        <f>SUM(D27,)</f>
        <v>0.9</v>
      </c>
      <c r="E26" s="7">
        <f t="shared" ref="E26:H26" si="6">SUM(E27,)</f>
        <v>0.18</v>
      </c>
      <c r="F26" s="7">
        <f t="shared" si="6"/>
        <v>18.18</v>
      </c>
      <c r="G26" s="7">
        <f t="shared" si="6"/>
        <v>82.8</v>
      </c>
      <c r="H26" s="7">
        <f t="shared" si="6"/>
        <v>3.6</v>
      </c>
      <c r="I26" s="8" t="s">
        <v>62</v>
      </c>
    </row>
    <row r="27" spans="1:9">
      <c r="A27" s="59"/>
      <c r="B27" s="50" t="s">
        <v>63</v>
      </c>
      <c r="C27" s="9" t="s">
        <v>64</v>
      </c>
      <c r="D27" s="10">
        <v>0.9</v>
      </c>
      <c r="E27" s="10">
        <v>0.18</v>
      </c>
      <c r="F27" s="10">
        <v>18.18</v>
      </c>
      <c r="G27" s="10">
        <v>82.8</v>
      </c>
      <c r="H27" s="10">
        <v>3.6</v>
      </c>
      <c r="I27" s="11"/>
    </row>
    <row r="28" spans="1:9">
      <c r="A28" s="86" t="s">
        <v>59</v>
      </c>
      <c r="B28" s="87"/>
      <c r="C28" s="15">
        <v>180</v>
      </c>
      <c r="D28" s="15">
        <f>SUM(D26,)</f>
        <v>0.9</v>
      </c>
      <c r="E28" s="15">
        <f t="shared" ref="E28:H28" si="7">SUM(E26,)</f>
        <v>0.18</v>
      </c>
      <c r="F28" s="15">
        <f t="shared" si="7"/>
        <v>18.18</v>
      </c>
      <c r="G28" s="15">
        <f t="shared" si="7"/>
        <v>82.8</v>
      </c>
      <c r="H28" s="15">
        <f t="shared" si="7"/>
        <v>3.6</v>
      </c>
      <c r="I28" s="16"/>
    </row>
    <row r="29" spans="1:9" ht="15.75" customHeight="1">
      <c r="A29" s="6" t="s">
        <v>56</v>
      </c>
      <c r="B29" s="49" t="s">
        <v>74</v>
      </c>
      <c r="C29" s="7" t="s">
        <v>73</v>
      </c>
      <c r="D29" s="7">
        <f>SUM(D30:D33)</f>
        <v>1.1200000000000001</v>
      </c>
      <c r="E29" s="7">
        <f t="shared" ref="E29:H29" si="8">SUM(E30:E33)</f>
        <v>2.0699999999999998</v>
      </c>
      <c r="F29" s="7">
        <f t="shared" si="8"/>
        <v>3.7600000000000002</v>
      </c>
      <c r="G29" s="7">
        <f t="shared" si="8"/>
        <v>38.08</v>
      </c>
      <c r="H29" s="7">
        <f t="shared" si="8"/>
        <v>4.9000000000000004</v>
      </c>
      <c r="I29" s="8" t="s">
        <v>72</v>
      </c>
    </row>
    <row r="30" spans="1:9">
      <c r="A30" s="59"/>
      <c r="B30" s="50" t="s">
        <v>71</v>
      </c>
      <c r="C30" s="14" t="s">
        <v>39</v>
      </c>
      <c r="D30" s="12">
        <v>0</v>
      </c>
      <c r="E30" s="12">
        <v>2</v>
      </c>
      <c r="F30" s="12">
        <v>0</v>
      </c>
      <c r="G30" s="12">
        <v>17.98</v>
      </c>
      <c r="H30" s="12">
        <v>0</v>
      </c>
      <c r="I30" s="13"/>
    </row>
    <row r="31" spans="1:9">
      <c r="A31" s="59"/>
      <c r="B31" s="50" t="s">
        <v>70</v>
      </c>
      <c r="C31" s="14" t="s">
        <v>69</v>
      </c>
      <c r="D31" s="12">
        <v>0.38</v>
      </c>
      <c r="E31" s="12">
        <v>0.02</v>
      </c>
      <c r="F31" s="12">
        <v>2.2000000000000002</v>
      </c>
      <c r="G31" s="12">
        <v>10.5</v>
      </c>
      <c r="H31" s="12">
        <v>2.5</v>
      </c>
      <c r="I31" s="13"/>
    </row>
    <row r="32" spans="1:9" ht="16.5" customHeight="1">
      <c r="A32" s="59"/>
      <c r="B32" s="50" t="s">
        <v>68</v>
      </c>
      <c r="C32" s="14" t="s">
        <v>67</v>
      </c>
      <c r="D32" s="12">
        <v>0.74</v>
      </c>
      <c r="E32" s="12">
        <v>0.05</v>
      </c>
      <c r="F32" s="12">
        <v>1.56</v>
      </c>
      <c r="G32" s="12">
        <v>9.6</v>
      </c>
      <c r="H32" s="12">
        <v>2.4</v>
      </c>
      <c r="I32" s="13"/>
    </row>
    <row r="33" spans="1:9" ht="18" customHeight="1">
      <c r="A33" s="59"/>
      <c r="B33" s="50" t="s">
        <v>44</v>
      </c>
      <c r="C33" s="14" t="s">
        <v>66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/>
    </row>
    <row r="34" spans="1:9">
      <c r="A34" s="6" t="s">
        <v>56</v>
      </c>
      <c r="B34" s="49" t="s">
        <v>96</v>
      </c>
      <c r="C34" s="7" t="s">
        <v>42</v>
      </c>
      <c r="D34" s="7">
        <f>SUM(D35:D41)</f>
        <v>1.48</v>
      </c>
      <c r="E34" s="7">
        <f t="shared" ref="E34:H34" si="9">SUM(E35:E41)</f>
        <v>0.87</v>
      </c>
      <c r="F34" s="7">
        <f t="shared" si="9"/>
        <v>6.46</v>
      </c>
      <c r="G34" s="7">
        <f t="shared" si="9"/>
        <v>40.330000000000005</v>
      </c>
      <c r="H34" s="7">
        <f t="shared" si="9"/>
        <v>20.592000000000002</v>
      </c>
      <c r="I34" s="8" t="s">
        <v>23</v>
      </c>
    </row>
    <row r="35" spans="1:9">
      <c r="A35" s="59"/>
      <c r="B35" s="50" t="s">
        <v>97</v>
      </c>
      <c r="C35" s="9" t="s">
        <v>100</v>
      </c>
      <c r="D35" s="10">
        <v>0.65</v>
      </c>
      <c r="E35" s="10">
        <v>0.04</v>
      </c>
      <c r="F35" s="10">
        <v>1.69</v>
      </c>
      <c r="G35" s="10">
        <v>10.08</v>
      </c>
      <c r="H35" s="10">
        <v>16.2</v>
      </c>
      <c r="I35" s="11"/>
    </row>
    <row r="36" spans="1:9">
      <c r="A36" s="59"/>
      <c r="B36" s="50" t="s">
        <v>98</v>
      </c>
      <c r="C36" s="9" t="s">
        <v>101</v>
      </c>
      <c r="D36" s="10">
        <v>0.38</v>
      </c>
      <c r="E36" s="10">
        <v>0.08</v>
      </c>
      <c r="F36" s="10">
        <v>3.08</v>
      </c>
      <c r="G36" s="10">
        <v>14.55</v>
      </c>
      <c r="H36" s="10">
        <v>3.78</v>
      </c>
      <c r="I36" s="11"/>
    </row>
    <row r="37" spans="1:9">
      <c r="A37" s="59"/>
      <c r="B37" s="50" t="s">
        <v>79</v>
      </c>
      <c r="C37" s="9" t="s">
        <v>102</v>
      </c>
      <c r="D37" s="10">
        <v>0.15</v>
      </c>
      <c r="E37" s="10">
        <v>0.01</v>
      </c>
      <c r="F37" s="10">
        <v>0.79</v>
      </c>
      <c r="G37" s="10">
        <v>4.03</v>
      </c>
      <c r="H37" s="10">
        <v>0.57599999999999996</v>
      </c>
      <c r="I37" s="11"/>
    </row>
    <row r="38" spans="1:9">
      <c r="A38" s="59"/>
      <c r="B38" s="50" t="s">
        <v>83</v>
      </c>
      <c r="C38" s="9" t="s">
        <v>103</v>
      </c>
      <c r="D38" s="10">
        <v>0.11</v>
      </c>
      <c r="E38" s="10">
        <v>0.02</v>
      </c>
      <c r="F38" s="10">
        <v>0.62</v>
      </c>
      <c r="G38" s="10">
        <v>3.1</v>
      </c>
      <c r="H38" s="10">
        <v>0</v>
      </c>
      <c r="I38" s="11"/>
    </row>
    <row r="39" spans="1:9">
      <c r="A39" s="59"/>
      <c r="B39" s="50" t="s">
        <v>85</v>
      </c>
      <c r="C39" s="9" t="s">
        <v>104</v>
      </c>
      <c r="D39" s="10">
        <v>0.19</v>
      </c>
      <c r="E39" s="10">
        <v>0.72</v>
      </c>
      <c r="F39" s="10">
        <v>0.28000000000000003</v>
      </c>
      <c r="G39" s="10">
        <v>8.57</v>
      </c>
      <c r="H39" s="10">
        <v>3.5999999999999997E-2</v>
      </c>
      <c r="I39" s="11"/>
    </row>
    <row r="40" spans="1:9">
      <c r="A40" s="59"/>
      <c r="B40" s="50" t="s">
        <v>47</v>
      </c>
      <c r="C40" s="9" t="s">
        <v>105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1"/>
    </row>
    <row r="41" spans="1:9" ht="16.5" customHeight="1">
      <c r="A41" s="59"/>
      <c r="B41" s="50" t="s">
        <v>44</v>
      </c>
      <c r="C41" s="9" t="s">
        <v>106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1"/>
    </row>
    <row r="42" spans="1:9" ht="31.5" customHeight="1">
      <c r="A42" s="6" t="s">
        <v>56</v>
      </c>
      <c r="B42" s="49" t="s">
        <v>76</v>
      </c>
      <c r="C42" s="7" t="s">
        <v>77</v>
      </c>
      <c r="D42" s="7">
        <f>SUM(D43:D50)</f>
        <v>12.42</v>
      </c>
      <c r="E42" s="7">
        <f t="shared" ref="E42:H42" si="10">SUM(E43:E50)</f>
        <v>10.64</v>
      </c>
      <c r="F42" s="7">
        <f t="shared" si="10"/>
        <v>3.0500000000000003</v>
      </c>
      <c r="G42" s="7">
        <f t="shared" si="10"/>
        <v>158.01</v>
      </c>
      <c r="H42" s="7">
        <f t="shared" si="10"/>
        <v>0.81800000000000006</v>
      </c>
      <c r="I42" s="8" t="s">
        <v>78</v>
      </c>
    </row>
    <row r="43" spans="1:9">
      <c r="A43" s="59"/>
      <c r="B43" s="50" t="s">
        <v>79</v>
      </c>
      <c r="C43" s="9" t="s">
        <v>80</v>
      </c>
      <c r="D43" s="10">
        <v>0.17</v>
      </c>
      <c r="E43" s="10">
        <v>0.01</v>
      </c>
      <c r="F43" s="10">
        <v>0.88</v>
      </c>
      <c r="G43" s="10">
        <v>4.4800000000000004</v>
      </c>
      <c r="H43" s="10">
        <v>0.64</v>
      </c>
      <c r="I43" s="11"/>
    </row>
    <row r="44" spans="1:9">
      <c r="A44" s="59"/>
      <c r="B44" s="50" t="s">
        <v>81</v>
      </c>
      <c r="C44" s="9" t="s">
        <v>82</v>
      </c>
      <c r="D44" s="10">
        <v>11.61</v>
      </c>
      <c r="E44" s="10">
        <v>9.98</v>
      </c>
      <c r="F44" s="10">
        <v>0</v>
      </c>
      <c r="G44" s="10">
        <v>136.03</v>
      </c>
      <c r="H44" s="10">
        <v>0</v>
      </c>
      <c r="I44" s="11"/>
    </row>
    <row r="45" spans="1:9">
      <c r="A45" s="59"/>
      <c r="B45" s="50" t="s">
        <v>83</v>
      </c>
      <c r="C45" s="9" t="s">
        <v>84</v>
      </c>
      <c r="D45" s="10">
        <v>7.0000000000000007E-2</v>
      </c>
      <c r="E45" s="10">
        <v>0.01</v>
      </c>
      <c r="F45" s="10">
        <v>0.42</v>
      </c>
      <c r="G45" s="10">
        <v>2.1</v>
      </c>
      <c r="H45" s="10">
        <v>0</v>
      </c>
      <c r="I45" s="11"/>
    </row>
    <row r="46" spans="1:9">
      <c r="A46" s="59"/>
      <c r="B46" s="50" t="s">
        <v>85</v>
      </c>
      <c r="C46" s="9" t="s">
        <v>86</v>
      </c>
      <c r="D46" s="10">
        <v>0.06</v>
      </c>
      <c r="E46" s="10">
        <v>0.24</v>
      </c>
      <c r="F46" s="10">
        <v>0.09</v>
      </c>
      <c r="G46" s="10">
        <v>2.86</v>
      </c>
      <c r="H46" s="10">
        <v>1.2E-2</v>
      </c>
      <c r="I46" s="11"/>
    </row>
    <row r="47" spans="1:9">
      <c r="A47" s="59"/>
      <c r="B47" s="50" t="s">
        <v>87</v>
      </c>
      <c r="C47" s="9" t="s">
        <v>88</v>
      </c>
      <c r="D47" s="10">
        <v>0.16</v>
      </c>
      <c r="E47" s="10">
        <v>0.02</v>
      </c>
      <c r="F47" s="10">
        <v>1.1000000000000001</v>
      </c>
      <c r="G47" s="10">
        <v>5.34</v>
      </c>
      <c r="H47" s="10">
        <v>0.01</v>
      </c>
      <c r="I47" s="11"/>
    </row>
    <row r="48" spans="1:9">
      <c r="A48" s="59"/>
      <c r="B48" s="50" t="s">
        <v>46</v>
      </c>
      <c r="C48" s="9" t="s">
        <v>89</v>
      </c>
      <c r="D48" s="10">
        <v>0.35</v>
      </c>
      <c r="E48" s="10">
        <v>0.38</v>
      </c>
      <c r="F48" s="10">
        <v>0.56000000000000005</v>
      </c>
      <c r="G48" s="10">
        <v>7.2</v>
      </c>
      <c r="H48" s="10">
        <v>0.156</v>
      </c>
      <c r="I48" s="11"/>
    </row>
    <row r="49" spans="1:9" ht="16.5" customHeight="1">
      <c r="A49" s="59"/>
      <c r="B49" s="50" t="s">
        <v>44</v>
      </c>
      <c r="C49" s="9" t="s">
        <v>90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1"/>
    </row>
    <row r="50" spans="1:9">
      <c r="A50" s="59"/>
      <c r="B50" s="50" t="s">
        <v>47</v>
      </c>
      <c r="C50" s="9" t="s">
        <v>91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1"/>
    </row>
    <row r="51" spans="1:9" ht="16.5" customHeight="1">
      <c r="A51" s="6" t="s">
        <v>56</v>
      </c>
      <c r="B51" s="49" t="s">
        <v>107</v>
      </c>
      <c r="C51" s="7" t="s">
        <v>62</v>
      </c>
      <c r="D51" s="7">
        <f>SUM(D52:D53)</f>
        <v>5.0599999999999996</v>
      </c>
      <c r="E51" s="7">
        <f t="shared" ref="E51:H51" si="11">SUM(E52:E53)</f>
        <v>2.88</v>
      </c>
      <c r="F51" s="7">
        <f t="shared" si="11"/>
        <v>30.95</v>
      </c>
      <c r="G51" s="7">
        <f t="shared" si="11"/>
        <v>169.76</v>
      </c>
      <c r="H51" s="7">
        <f t="shared" si="11"/>
        <v>0</v>
      </c>
      <c r="I51" s="8" t="s">
        <v>108</v>
      </c>
    </row>
    <row r="52" spans="1:9">
      <c r="A52" s="59"/>
      <c r="B52" s="50" t="s">
        <v>13</v>
      </c>
      <c r="C52" s="9" t="s">
        <v>110</v>
      </c>
      <c r="D52" s="10">
        <v>0.04</v>
      </c>
      <c r="E52" s="10">
        <v>1.95</v>
      </c>
      <c r="F52" s="10">
        <v>0.05</v>
      </c>
      <c r="G52" s="10">
        <v>17.95</v>
      </c>
      <c r="H52" s="10">
        <v>0</v>
      </c>
      <c r="I52" s="11"/>
    </row>
    <row r="53" spans="1:9" ht="15.75" customHeight="1">
      <c r="A53" s="59"/>
      <c r="B53" s="50" t="s">
        <v>109</v>
      </c>
      <c r="C53" s="9" t="s">
        <v>111</v>
      </c>
      <c r="D53" s="10">
        <v>5.0199999999999996</v>
      </c>
      <c r="E53" s="10">
        <v>0.93</v>
      </c>
      <c r="F53" s="10">
        <v>30.9</v>
      </c>
      <c r="G53" s="10">
        <v>151.81</v>
      </c>
      <c r="H53" s="10">
        <v>0</v>
      </c>
      <c r="I53" s="11"/>
    </row>
    <row r="54" spans="1:9" ht="15.75" customHeight="1">
      <c r="A54" s="6" t="s">
        <v>56</v>
      </c>
      <c r="B54" s="49" t="s">
        <v>112</v>
      </c>
      <c r="C54" s="7" t="s">
        <v>42</v>
      </c>
      <c r="D54" s="7">
        <f>SUM(D55:D57)</f>
        <v>0.08</v>
      </c>
      <c r="E54" s="7">
        <f t="shared" ref="E54:H54" si="12">SUM(E55:E57)</f>
        <v>0</v>
      </c>
      <c r="F54" s="7">
        <f t="shared" si="12"/>
        <v>10.27</v>
      </c>
      <c r="G54" s="7">
        <f t="shared" si="12"/>
        <v>40.36</v>
      </c>
      <c r="H54" s="7">
        <f t="shared" si="12"/>
        <v>0</v>
      </c>
      <c r="I54" s="8" t="s">
        <v>113</v>
      </c>
    </row>
    <row r="55" spans="1:9">
      <c r="A55" s="59"/>
      <c r="B55" s="50" t="s">
        <v>34</v>
      </c>
      <c r="C55" s="9" t="s">
        <v>116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1"/>
    </row>
    <row r="56" spans="1:9">
      <c r="A56" s="59"/>
      <c r="B56" s="50" t="s">
        <v>45</v>
      </c>
      <c r="C56" s="10" t="s">
        <v>117</v>
      </c>
      <c r="D56" s="10">
        <v>0</v>
      </c>
      <c r="E56" s="10">
        <v>0</v>
      </c>
      <c r="F56" s="10">
        <v>6.29</v>
      </c>
      <c r="G56" s="10">
        <v>25.1</v>
      </c>
      <c r="H56" s="10">
        <v>0</v>
      </c>
      <c r="I56" s="11"/>
    </row>
    <row r="57" spans="1:9">
      <c r="A57" s="59"/>
      <c r="B57" s="50" t="s">
        <v>115</v>
      </c>
      <c r="C57" s="9" t="s">
        <v>118</v>
      </c>
      <c r="D57" s="10">
        <v>0.08</v>
      </c>
      <c r="E57" s="10">
        <v>0</v>
      </c>
      <c r="F57" s="10">
        <v>3.98</v>
      </c>
      <c r="G57" s="10">
        <v>15.26</v>
      </c>
      <c r="H57" s="10">
        <v>0</v>
      </c>
      <c r="I57" s="11"/>
    </row>
    <row r="58" spans="1:9">
      <c r="A58" s="6" t="s">
        <v>56</v>
      </c>
      <c r="B58" s="49" t="s">
        <v>119</v>
      </c>
      <c r="C58" s="7" t="s">
        <v>29</v>
      </c>
      <c r="D58" s="7">
        <f>SUM(D59,)</f>
        <v>1.44</v>
      </c>
      <c r="E58" s="7">
        <f t="shared" ref="E58:H58" si="13">SUM(E59,)</f>
        <v>0.36</v>
      </c>
      <c r="F58" s="7">
        <f t="shared" si="13"/>
        <v>12.48</v>
      </c>
      <c r="G58" s="7">
        <f t="shared" si="13"/>
        <v>59.4</v>
      </c>
      <c r="H58" s="7">
        <f t="shared" si="13"/>
        <v>0</v>
      </c>
      <c r="I58" s="8" t="s">
        <v>120</v>
      </c>
    </row>
    <row r="59" spans="1:9">
      <c r="A59" s="59"/>
      <c r="B59" s="50" t="s">
        <v>121</v>
      </c>
      <c r="C59" s="9" t="s">
        <v>30</v>
      </c>
      <c r="D59" s="10">
        <v>1.44</v>
      </c>
      <c r="E59" s="10">
        <v>0.36</v>
      </c>
      <c r="F59" s="10">
        <v>12.48</v>
      </c>
      <c r="G59" s="10">
        <v>59.4</v>
      </c>
      <c r="H59" s="10">
        <v>0</v>
      </c>
      <c r="I59" s="11"/>
    </row>
    <row r="60" spans="1:9">
      <c r="A60" s="86" t="s">
        <v>59</v>
      </c>
      <c r="B60" s="87"/>
      <c r="C60" s="15">
        <v>660</v>
      </c>
      <c r="D60" s="15">
        <f>SUM(D29,D34,D42,D51,D54,D58,)</f>
        <v>21.599999999999998</v>
      </c>
      <c r="E60" s="15">
        <f t="shared" ref="E60:H60" si="14">SUM(E29,E32,E40,E49,E54,E58,)</f>
        <v>2.4799999999999995</v>
      </c>
      <c r="F60" s="15">
        <f t="shared" si="14"/>
        <v>28.07</v>
      </c>
      <c r="G60" s="15">
        <f t="shared" si="14"/>
        <v>147.44</v>
      </c>
      <c r="H60" s="15">
        <f t="shared" si="14"/>
        <v>7.3000000000000007</v>
      </c>
      <c r="I60" s="16"/>
    </row>
    <row r="61" spans="1:9">
      <c r="A61" s="6" t="s">
        <v>122</v>
      </c>
      <c r="B61" s="49" t="s">
        <v>123</v>
      </c>
      <c r="C61" s="7" t="s">
        <v>77</v>
      </c>
      <c r="D61" s="7">
        <f>SUM(D62:D72)</f>
        <v>5.13</v>
      </c>
      <c r="E61" s="7">
        <f t="shared" ref="E61:H61" si="15">SUM(E62:E72)</f>
        <v>2.33</v>
      </c>
      <c r="F61" s="7">
        <f t="shared" si="15"/>
        <v>31.360000000000007</v>
      </c>
      <c r="G61" s="7">
        <f t="shared" si="15"/>
        <v>166.85</v>
      </c>
      <c r="H61" s="7">
        <f t="shared" si="15"/>
        <v>0</v>
      </c>
      <c r="I61" s="8" t="s">
        <v>124</v>
      </c>
    </row>
    <row r="62" spans="1:9">
      <c r="A62" s="59"/>
      <c r="B62" s="50" t="s">
        <v>34</v>
      </c>
      <c r="C62" s="9" t="s">
        <v>131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1"/>
    </row>
    <row r="63" spans="1:9" ht="15.75" customHeight="1">
      <c r="A63" s="59"/>
      <c r="B63" s="50" t="s">
        <v>126</v>
      </c>
      <c r="C63" s="9" t="s">
        <v>75</v>
      </c>
      <c r="D63" s="10">
        <v>0.15</v>
      </c>
      <c r="E63" s="10">
        <v>0.03</v>
      </c>
      <c r="F63" s="10">
        <v>0.1</v>
      </c>
      <c r="G63" s="10">
        <v>1.31</v>
      </c>
      <c r="H63" s="10">
        <v>0</v>
      </c>
      <c r="I63" s="11"/>
    </row>
    <row r="64" spans="1:9" ht="15.75" customHeight="1">
      <c r="A64" s="59"/>
      <c r="B64" s="50" t="s">
        <v>127</v>
      </c>
      <c r="C64" s="9" t="s">
        <v>132</v>
      </c>
      <c r="D64" s="10">
        <v>4.29</v>
      </c>
      <c r="E64" s="10">
        <v>0.52</v>
      </c>
      <c r="F64" s="10">
        <v>27.78</v>
      </c>
      <c r="G64" s="10">
        <v>132.72</v>
      </c>
      <c r="H64" s="10">
        <v>0</v>
      </c>
      <c r="I64" s="11"/>
    </row>
    <row r="65" spans="1:9" ht="18" customHeight="1">
      <c r="A65" s="59"/>
      <c r="B65" s="50" t="s">
        <v>127</v>
      </c>
      <c r="C65" s="9" t="s">
        <v>133</v>
      </c>
      <c r="D65" s="10">
        <v>0.2</v>
      </c>
      <c r="E65" s="10">
        <v>0.02</v>
      </c>
      <c r="F65" s="10">
        <v>1.3</v>
      </c>
      <c r="G65" s="10">
        <v>6.23</v>
      </c>
      <c r="H65" s="10">
        <v>0</v>
      </c>
      <c r="I65" s="11"/>
    </row>
    <row r="66" spans="1:9">
      <c r="A66" s="59"/>
      <c r="B66" s="50" t="s">
        <v>13</v>
      </c>
      <c r="C66" s="9" t="s">
        <v>134</v>
      </c>
      <c r="D66" s="10">
        <v>0.02</v>
      </c>
      <c r="E66" s="10">
        <v>1.07</v>
      </c>
      <c r="F66" s="10">
        <v>0.03</v>
      </c>
      <c r="G66" s="10">
        <v>9.83</v>
      </c>
      <c r="H66" s="10">
        <v>0</v>
      </c>
      <c r="I66" s="11"/>
    </row>
    <row r="67" spans="1:9">
      <c r="A67" s="59"/>
      <c r="B67" s="50" t="s">
        <v>128</v>
      </c>
      <c r="C67" s="9" t="s">
        <v>135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1"/>
    </row>
    <row r="68" spans="1:9">
      <c r="A68" s="59"/>
      <c r="B68" s="50" t="s">
        <v>129</v>
      </c>
      <c r="C68" s="9" t="s">
        <v>39</v>
      </c>
      <c r="D68" s="10">
        <v>0.25</v>
      </c>
      <c r="E68" s="10">
        <v>0.23</v>
      </c>
      <c r="F68" s="10">
        <v>0.01</v>
      </c>
      <c r="G68" s="10">
        <v>3.14</v>
      </c>
      <c r="H68" s="10">
        <v>0</v>
      </c>
      <c r="I68" s="11"/>
    </row>
    <row r="69" spans="1:9">
      <c r="A69" s="59"/>
      <c r="B69" s="50" t="s">
        <v>129</v>
      </c>
      <c r="C69" s="9" t="s">
        <v>134</v>
      </c>
      <c r="D69" s="10">
        <v>0.22</v>
      </c>
      <c r="E69" s="10">
        <v>0.2</v>
      </c>
      <c r="F69" s="10">
        <v>0.01</v>
      </c>
      <c r="G69" s="10">
        <v>2.73</v>
      </c>
      <c r="H69" s="10">
        <v>0</v>
      </c>
      <c r="I69" s="11"/>
    </row>
    <row r="70" spans="1:9">
      <c r="A70" s="59"/>
      <c r="B70" s="50" t="s">
        <v>130</v>
      </c>
      <c r="C70" s="9" t="s">
        <v>136</v>
      </c>
      <c r="D70" s="10">
        <v>0</v>
      </c>
      <c r="E70" s="10">
        <v>0.26</v>
      </c>
      <c r="F70" s="10">
        <v>0</v>
      </c>
      <c r="G70" s="10">
        <v>2.37</v>
      </c>
      <c r="H70" s="10">
        <v>0</v>
      </c>
      <c r="I70" s="11"/>
    </row>
    <row r="71" spans="1:9" ht="15" customHeight="1">
      <c r="A71" s="59"/>
      <c r="B71" s="50" t="s">
        <v>44</v>
      </c>
      <c r="C71" s="9" t="s">
        <v>137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1"/>
    </row>
    <row r="72" spans="1:9">
      <c r="A72" s="59"/>
      <c r="B72" s="50" t="s">
        <v>45</v>
      </c>
      <c r="C72" s="9" t="s">
        <v>138</v>
      </c>
      <c r="D72" s="10">
        <v>0</v>
      </c>
      <c r="E72" s="10">
        <v>0</v>
      </c>
      <c r="F72" s="10">
        <v>2.13</v>
      </c>
      <c r="G72" s="10">
        <v>8.52</v>
      </c>
      <c r="H72" s="10">
        <v>0</v>
      </c>
      <c r="I72" s="11"/>
    </row>
    <row r="73" spans="1:9" ht="15.75" customHeight="1">
      <c r="A73" s="6" t="s">
        <v>122</v>
      </c>
      <c r="B73" s="49" t="s">
        <v>139</v>
      </c>
      <c r="C73" s="7" t="s">
        <v>42</v>
      </c>
      <c r="D73" s="7">
        <f>SUM(D74:D75)</f>
        <v>5.24</v>
      </c>
      <c r="E73" s="7">
        <f t="shared" ref="E73:H73" si="16">SUM(E74:E75)</f>
        <v>1.75</v>
      </c>
      <c r="F73" s="7">
        <f t="shared" si="16"/>
        <v>10.57</v>
      </c>
      <c r="G73" s="7">
        <f t="shared" si="16"/>
        <v>84.2</v>
      </c>
      <c r="H73" s="7">
        <f t="shared" si="16"/>
        <v>1.222</v>
      </c>
      <c r="I73" s="8" t="s">
        <v>140</v>
      </c>
    </row>
    <row r="74" spans="1:9">
      <c r="A74" s="59"/>
      <c r="B74" s="50" t="s">
        <v>141</v>
      </c>
      <c r="C74" s="10" t="s">
        <v>145</v>
      </c>
      <c r="D74" s="10">
        <v>0</v>
      </c>
      <c r="E74" s="10">
        <v>0</v>
      </c>
      <c r="F74" s="10">
        <v>3.59</v>
      </c>
      <c r="G74" s="10">
        <v>14.36</v>
      </c>
      <c r="H74" s="10">
        <v>0</v>
      </c>
      <c r="I74" s="11"/>
    </row>
    <row r="75" spans="1:9" ht="15.75" thickBot="1">
      <c r="A75" s="60"/>
      <c r="B75" s="51" t="s">
        <v>143</v>
      </c>
      <c r="C75" s="18" t="s">
        <v>146</v>
      </c>
      <c r="D75" s="19">
        <v>5.24</v>
      </c>
      <c r="E75" s="19">
        <v>1.75</v>
      </c>
      <c r="F75" s="19">
        <v>6.98</v>
      </c>
      <c r="G75" s="19">
        <v>69.84</v>
      </c>
      <c r="H75" s="19">
        <v>1.222</v>
      </c>
      <c r="I75" s="20"/>
    </row>
    <row r="76" spans="1:9">
      <c r="A76" s="88" t="s">
        <v>59</v>
      </c>
      <c r="B76" s="89"/>
      <c r="C76" s="21">
        <v>260</v>
      </c>
      <c r="D76" s="21">
        <f>SUM(D61,D73,)</f>
        <v>10.370000000000001</v>
      </c>
      <c r="E76" s="21">
        <f t="shared" ref="E76:H76" si="17">SUM(E61,E73,)</f>
        <v>4.08</v>
      </c>
      <c r="F76" s="21">
        <f t="shared" si="17"/>
        <v>41.930000000000007</v>
      </c>
      <c r="G76" s="21">
        <f t="shared" si="17"/>
        <v>251.05</v>
      </c>
      <c r="H76" s="21">
        <f t="shared" si="17"/>
        <v>1.222</v>
      </c>
      <c r="I76" s="22"/>
    </row>
    <row r="77" spans="1:9" ht="16.5" thickBot="1">
      <c r="A77" s="90" t="s">
        <v>144</v>
      </c>
      <c r="B77" s="91"/>
      <c r="C77" s="23">
        <f>SUM(C25,C28,C60,C76,)</f>
        <v>1522</v>
      </c>
      <c r="D77" s="23">
        <f>SUM(D25,D28,D60,D76,)</f>
        <v>44.89</v>
      </c>
      <c r="E77" s="23">
        <f t="shared" ref="E77:H77" si="18">SUM(E25,E28,E60,E76,)</f>
        <v>23.690000000000005</v>
      </c>
      <c r="F77" s="23">
        <f t="shared" si="18"/>
        <v>141.85</v>
      </c>
      <c r="G77" s="23">
        <f t="shared" si="18"/>
        <v>902.99</v>
      </c>
      <c r="H77" s="23">
        <f t="shared" si="18"/>
        <v>14.537000000000001</v>
      </c>
      <c r="I77" s="24"/>
    </row>
    <row r="79" spans="1:9" s="47" customFormat="1">
      <c r="A79" s="52"/>
      <c r="B79" s="52"/>
    </row>
    <row r="80" spans="1:9" s="47" customFormat="1">
      <c r="A80" s="52"/>
      <c r="B80" s="52"/>
    </row>
    <row r="81" spans="1:2" s="47" customFormat="1">
      <c r="A81" s="52"/>
      <c r="B81" s="52"/>
    </row>
    <row r="82" spans="1:2" s="47" customFormat="1">
      <c r="A82" s="52"/>
      <c r="B82" s="52"/>
    </row>
    <row r="83" spans="1:2" s="47" customFormat="1">
      <c r="A83" s="52"/>
      <c r="B83" s="52"/>
    </row>
    <row r="84" spans="1:2" s="47" customFormat="1">
      <c r="A84" s="52"/>
      <c r="B84" s="52"/>
    </row>
    <row r="85" spans="1:2" s="47" customFormat="1">
      <c r="A85" s="52"/>
      <c r="B85" s="52"/>
    </row>
    <row r="86" spans="1:2" s="47" customFormat="1">
      <c r="A86" s="52"/>
      <c r="B86" s="52"/>
    </row>
    <row r="87" spans="1:2" s="47" customFormat="1">
      <c r="A87" s="52"/>
      <c r="B87" s="52"/>
    </row>
    <row r="88" spans="1:2" s="47" customFormat="1">
      <c r="A88" s="52"/>
      <c r="B88" s="52"/>
    </row>
    <row r="89" spans="1:2" s="47" customFormat="1">
      <c r="A89" s="52"/>
      <c r="B89" s="52"/>
    </row>
    <row r="90" spans="1:2" s="47" customFormat="1">
      <c r="A90" s="52"/>
      <c r="B90" s="52"/>
    </row>
    <row r="91" spans="1:2" s="47" customFormat="1">
      <c r="A91" s="52"/>
      <c r="B91" s="52"/>
    </row>
    <row r="92" spans="1:2" s="47" customFormat="1">
      <c r="A92" s="52"/>
      <c r="B92" s="52"/>
    </row>
    <row r="93" spans="1:2" s="47" customFormat="1">
      <c r="A93" s="52"/>
      <c r="B93" s="52"/>
    </row>
    <row r="94" spans="1:2" s="47" customFormat="1">
      <c r="A94" s="52"/>
      <c r="B94" s="52"/>
    </row>
    <row r="95" spans="1:2" s="47" customFormat="1">
      <c r="A95" s="52"/>
      <c r="B95" s="52"/>
    </row>
    <row r="96" spans="1:2" s="47" customFormat="1">
      <c r="A96" s="52"/>
      <c r="B96" s="52"/>
    </row>
    <row r="97" spans="1:2" s="47" customFormat="1">
      <c r="A97" s="52"/>
      <c r="B97" s="52"/>
    </row>
    <row r="98" spans="1:2" s="47" customFormat="1">
      <c r="A98" s="52"/>
      <c r="B98" s="52"/>
    </row>
    <row r="99" spans="1:2" s="47" customFormat="1">
      <c r="A99" s="52"/>
      <c r="B99" s="52"/>
    </row>
    <row r="100" spans="1:2" s="47" customFormat="1">
      <c r="A100" s="52"/>
      <c r="B100" s="52"/>
    </row>
    <row r="101" spans="1:2" s="47" customFormat="1">
      <c r="A101" s="52"/>
      <c r="B101" s="52"/>
    </row>
    <row r="102" spans="1:2" s="47" customFormat="1">
      <c r="A102" s="52"/>
      <c r="B102" s="52"/>
    </row>
    <row r="103" spans="1:2" s="47" customFormat="1">
      <c r="A103" s="52"/>
      <c r="B103" s="52"/>
    </row>
    <row r="104" spans="1:2" s="47" customFormat="1">
      <c r="A104" s="52"/>
      <c r="B104" s="52"/>
    </row>
    <row r="105" spans="1:2" s="47" customFormat="1">
      <c r="A105" s="52"/>
      <c r="B105" s="52"/>
    </row>
    <row r="106" spans="1:2" s="47" customFormat="1">
      <c r="A106" s="52"/>
      <c r="B106" s="52"/>
    </row>
    <row r="107" spans="1:2" s="47" customFormat="1">
      <c r="A107" s="52"/>
      <c r="B107" s="52"/>
    </row>
    <row r="108" spans="1:2" s="47" customFormat="1">
      <c r="A108" s="52"/>
      <c r="B108" s="52"/>
    </row>
    <row r="109" spans="1:2" s="47" customFormat="1">
      <c r="A109" s="52"/>
      <c r="B109" s="52"/>
    </row>
    <row r="110" spans="1:2" s="47" customFormat="1">
      <c r="A110" s="52"/>
      <c r="B110" s="52"/>
    </row>
    <row r="111" spans="1:2" s="47" customFormat="1">
      <c r="A111" s="52"/>
      <c r="B111" s="52"/>
    </row>
    <row r="112" spans="1:2" s="47" customFormat="1">
      <c r="A112" s="52"/>
      <c r="B112" s="52"/>
    </row>
    <row r="114" spans="1:9" ht="15.75" thickBot="1"/>
    <row r="115" spans="1:9">
      <c r="A115" s="101" t="s">
        <v>1</v>
      </c>
      <c r="B115" s="103" t="s">
        <v>2</v>
      </c>
      <c r="C115" s="105" t="s">
        <v>3</v>
      </c>
      <c r="D115" s="73" t="s">
        <v>4</v>
      </c>
      <c r="E115" s="73"/>
      <c r="F115" s="73"/>
      <c r="G115" s="73" t="s">
        <v>5</v>
      </c>
      <c r="H115" s="95" t="s">
        <v>6</v>
      </c>
      <c r="I115" s="97" t="s">
        <v>7</v>
      </c>
    </row>
    <row r="116" spans="1:9" ht="15.75" thickBot="1">
      <c r="A116" s="102"/>
      <c r="B116" s="104"/>
      <c r="C116" s="106"/>
      <c r="D116" s="4" t="s">
        <v>8</v>
      </c>
      <c r="E116" s="4" t="s">
        <v>9</v>
      </c>
      <c r="F116" s="4" t="s">
        <v>10</v>
      </c>
      <c r="G116" s="94"/>
      <c r="H116" s="96"/>
      <c r="I116" s="98"/>
    </row>
    <row r="117" spans="1:9">
      <c r="A117" s="88" t="s">
        <v>155</v>
      </c>
      <c r="B117" s="99"/>
      <c r="C117" s="99"/>
      <c r="D117" s="99"/>
      <c r="E117" s="99"/>
      <c r="F117" s="99"/>
      <c r="G117" s="99"/>
      <c r="H117" s="99"/>
      <c r="I117" s="100"/>
    </row>
    <row r="118" spans="1:9">
      <c r="A118" s="6" t="s">
        <v>12</v>
      </c>
      <c r="B118" s="49" t="s">
        <v>13</v>
      </c>
      <c r="C118" s="7" t="s">
        <v>27</v>
      </c>
      <c r="D118" s="7">
        <f>SUM(D119)</f>
        <v>0.09</v>
      </c>
      <c r="E118" s="7">
        <f t="shared" ref="E118:H118" si="19">SUM(E119)</f>
        <v>4.3</v>
      </c>
      <c r="F118" s="7">
        <f t="shared" si="19"/>
        <v>0.12</v>
      </c>
      <c r="G118" s="7">
        <f t="shared" si="19"/>
        <v>39.619999999999997</v>
      </c>
      <c r="H118" s="7">
        <f t="shared" si="19"/>
        <v>0</v>
      </c>
      <c r="I118" s="8" t="s">
        <v>15</v>
      </c>
    </row>
    <row r="119" spans="1:9">
      <c r="A119" s="59"/>
      <c r="B119" s="50" t="s">
        <v>13</v>
      </c>
      <c r="C119" s="9" t="s">
        <v>28</v>
      </c>
      <c r="D119" s="10">
        <v>0.09</v>
      </c>
      <c r="E119" s="10">
        <v>4.3</v>
      </c>
      <c r="F119" s="10">
        <v>0.12</v>
      </c>
      <c r="G119" s="10">
        <v>39.619999999999997</v>
      </c>
      <c r="H119" s="10">
        <v>0</v>
      </c>
      <c r="I119" s="11"/>
    </row>
    <row r="120" spans="1:9">
      <c r="A120" s="6" t="s">
        <v>12</v>
      </c>
      <c r="B120" s="49" t="s">
        <v>22</v>
      </c>
      <c r="C120" s="7" t="s">
        <v>29</v>
      </c>
      <c r="D120" s="7">
        <f>SUM(D121)</f>
        <v>2.64</v>
      </c>
      <c r="E120" s="7">
        <f t="shared" ref="E120:H120" si="20">SUM(E121)</f>
        <v>0.36</v>
      </c>
      <c r="F120" s="7">
        <f t="shared" si="20"/>
        <v>15.2</v>
      </c>
      <c r="G120" s="7">
        <f t="shared" si="20"/>
        <v>79.599999999999994</v>
      </c>
      <c r="H120" s="7">
        <f t="shared" si="20"/>
        <v>0</v>
      </c>
      <c r="I120" s="8" t="s">
        <v>24</v>
      </c>
    </row>
    <row r="121" spans="1:9">
      <c r="A121" s="59"/>
      <c r="B121" s="50" t="s">
        <v>25</v>
      </c>
      <c r="C121" s="9" t="s">
        <v>30</v>
      </c>
      <c r="D121" s="10">
        <v>2.64</v>
      </c>
      <c r="E121" s="10">
        <v>0.36</v>
      </c>
      <c r="F121" s="10">
        <v>15.2</v>
      </c>
      <c r="G121" s="10">
        <v>79.599999999999994</v>
      </c>
      <c r="H121" s="10">
        <v>0</v>
      </c>
      <c r="I121" s="11"/>
    </row>
    <row r="122" spans="1:9">
      <c r="A122" s="6" t="s">
        <v>12</v>
      </c>
      <c r="B122" s="49" t="s">
        <v>147</v>
      </c>
      <c r="C122" s="7" t="s">
        <v>73</v>
      </c>
      <c r="D122" s="7">
        <f>SUM(D123)</f>
        <v>0.4</v>
      </c>
      <c r="E122" s="7">
        <f t="shared" ref="E122:H122" si="21">SUM(E123)</f>
        <v>0.05</v>
      </c>
      <c r="F122" s="7">
        <f t="shared" si="21"/>
        <v>1.25</v>
      </c>
      <c r="G122" s="7">
        <f t="shared" si="21"/>
        <v>7</v>
      </c>
      <c r="H122" s="7">
        <f t="shared" si="21"/>
        <v>5</v>
      </c>
      <c r="I122" s="8" t="s">
        <v>148</v>
      </c>
    </row>
    <row r="123" spans="1:9">
      <c r="A123" s="59"/>
      <c r="B123" s="50" t="s">
        <v>149</v>
      </c>
      <c r="C123" s="9" t="s">
        <v>156</v>
      </c>
      <c r="D123" s="10">
        <v>0.4</v>
      </c>
      <c r="E123" s="10">
        <v>0.05</v>
      </c>
      <c r="F123" s="10">
        <v>1.25</v>
      </c>
      <c r="G123" s="10">
        <v>7</v>
      </c>
      <c r="H123" s="10">
        <v>5</v>
      </c>
      <c r="I123" s="11"/>
    </row>
    <row r="124" spans="1:9">
      <c r="A124" s="6" t="s">
        <v>12</v>
      </c>
      <c r="B124" s="49" t="s">
        <v>150</v>
      </c>
      <c r="C124" s="7" t="s">
        <v>32</v>
      </c>
      <c r="D124" s="7">
        <f>SUM(D125:D128)</f>
        <v>12.19</v>
      </c>
      <c r="E124" s="7">
        <f t="shared" ref="E124:H124" si="22">SUM(E125:E128)</f>
        <v>14.27</v>
      </c>
      <c r="F124" s="7">
        <f t="shared" si="22"/>
        <v>4.83</v>
      </c>
      <c r="G124" s="7">
        <f t="shared" si="22"/>
        <v>197.22</v>
      </c>
      <c r="H124" s="7">
        <f t="shared" si="22"/>
        <v>1.17</v>
      </c>
      <c r="I124" s="8" t="s">
        <v>151</v>
      </c>
    </row>
    <row r="125" spans="1:9">
      <c r="A125" s="59"/>
      <c r="B125" s="50" t="s">
        <v>13</v>
      </c>
      <c r="C125" s="9" t="s">
        <v>57</v>
      </c>
      <c r="D125" s="10">
        <v>0.06</v>
      </c>
      <c r="E125" s="10">
        <v>2.77</v>
      </c>
      <c r="F125" s="10">
        <v>0.08</v>
      </c>
      <c r="G125" s="10">
        <v>25.47</v>
      </c>
      <c r="H125" s="10">
        <v>0</v>
      </c>
      <c r="I125" s="11"/>
    </row>
    <row r="126" spans="1:9">
      <c r="A126" s="59"/>
      <c r="B126" s="50" t="s">
        <v>46</v>
      </c>
      <c r="C126" s="9" t="s">
        <v>157</v>
      </c>
      <c r="D126" s="10">
        <v>2.61</v>
      </c>
      <c r="E126" s="10">
        <v>2.88</v>
      </c>
      <c r="F126" s="10">
        <v>4.2300000000000004</v>
      </c>
      <c r="G126" s="10">
        <v>54</v>
      </c>
      <c r="H126" s="10">
        <v>1.17</v>
      </c>
      <c r="I126" s="11"/>
    </row>
    <row r="127" spans="1:9" ht="16.5" customHeight="1">
      <c r="A127" s="59"/>
      <c r="B127" s="50" t="s">
        <v>44</v>
      </c>
      <c r="C127" s="9" t="s">
        <v>58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1"/>
    </row>
    <row r="128" spans="1:9">
      <c r="A128" s="59"/>
      <c r="B128" s="50" t="s">
        <v>154</v>
      </c>
      <c r="C128" s="9" t="s">
        <v>158</v>
      </c>
      <c r="D128" s="10">
        <v>9.52</v>
      </c>
      <c r="E128" s="10">
        <v>8.6199999999999992</v>
      </c>
      <c r="F128" s="10">
        <v>0.52</v>
      </c>
      <c r="G128" s="10">
        <v>117.75</v>
      </c>
      <c r="H128" s="10">
        <v>0</v>
      </c>
      <c r="I128" s="11"/>
    </row>
    <row r="129" spans="1:9" ht="15.75" customHeight="1">
      <c r="A129" s="6" t="s">
        <v>12</v>
      </c>
      <c r="B129" s="49" t="s">
        <v>159</v>
      </c>
      <c r="C129" s="7" t="s">
        <v>42</v>
      </c>
      <c r="D129" s="7">
        <f>SUM(D130:D133)</f>
        <v>4.32</v>
      </c>
      <c r="E129" s="7">
        <f t="shared" ref="E129:H129" si="23">SUM(E130:E133)</f>
        <v>4.75</v>
      </c>
      <c r="F129" s="7">
        <f t="shared" si="23"/>
        <v>14.95</v>
      </c>
      <c r="G129" s="7">
        <f t="shared" si="23"/>
        <v>120.99999999999999</v>
      </c>
      <c r="H129" s="7">
        <f t="shared" si="23"/>
        <v>1.825</v>
      </c>
      <c r="I129" s="8" t="s">
        <v>160</v>
      </c>
    </row>
    <row r="130" spans="1:9">
      <c r="A130" s="59"/>
      <c r="B130" s="50" t="s">
        <v>46</v>
      </c>
      <c r="C130" s="9" t="s">
        <v>161</v>
      </c>
      <c r="D130" s="10">
        <v>4.07</v>
      </c>
      <c r="E130" s="10">
        <v>4.49</v>
      </c>
      <c r="F130" s="10">
        <v>6.6</v>
      </c>
      <c r="G130" s="10">
        <v>84.24</v>
      </c>
      <c r="H130" s="10">
        <v>1.825</v>
      </c>
      <c r="I130" s="11"/>
    </row>
    <row r="131" spans="1:9">
      <c r="A131" s="59"/>
      <c r="B131" s="50" t="s">
        <v>47</v>
      </c>
      <c r="C131" s="9" t="s">
        <v>162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1"/>
    </row>
    <row r="132" spans="1:9">
      <c r="A132" s="59"/>
      <c r="B132" s="50" t="s">
        <v>45</v>
      </c>
      <c r="C132" s="10" t="s">
        <v>163</v>
      </c>
      <c r="D132" s="10">
        <v>0</v>
      </c>
      <c r="E132" s="10">
        <v>0</v>
      </c>
      <c r="F132" s="10">
        <v>8.08</v>
      </c>
      <c r="G132" s="10">
        <v>32.299999999999997</v>
      </c>
      <c r="H132" s="10">
        <v>0</v>
      </c>
      <c r="I132" s="11"/>
    </row>
    <row r="133" spans="1:9">
      <c r="A133" s="59"/>
      <c r="B133" s="50" t="s">
        <v>164</v>
      </c>
      <c r="C133" s="9" t="s">
        <v>93</v>
      </c>
      <c r="D133" s="10">
        <v>0.25</v>
      </c>
      <c r="E133" s="10">
        <v>0.26</v>
      </c>
      <c r="F133" s="10">
        <v>0.27</v>
      </c>
      <c r="G133" s="10">
        <v>4.46</v>
      </c>
      <c r="H133" s="10">
        <v>0</v>
      </c>
      <c r="I133" s="11"/>
    </row>
    <row r="134" spans="1:9">
      <c r="A134" s="86" t="s">
        <v>59</v>
      </c>
      <c r="B134" s="87"/>
      <c r="C134" s="15">
        <v>427</v>
      </c>
      <c r="D134" s="15">
        <f>SUM(D118,D120,D122,D124,D129,)</f>
        <v>19.64</v>
      </c>
      <c r="E134" s="15">
        <f t="shared" ref="E134:H134" si="24">SUM(E118,E120,E122,E124,E129,)</f>
        <v>23.73</v>
      </c>
      <c r="F134" s="15">
        <f t="shared" si="24"/>
        <v>36.349999999999994</v>
      </c>
      <c r="G134" s="15">
        <f t="shared" si="24"/>
        <v>444.44</v>
      </c>
      <c r="H134" s="15">
        <f t="shared" si="24"/>
        <v>7.9950000000000001</v>
      </c>
      <c r="I134" s="16"/>
    </row>
    <row r="135" spans="1:9">
      <c r="A135" s="6" t="s">
        <v>60</v>
      </c>
      <c r="B135" s="49" t="s">
        <v>166</v>
      </c>
      <c r="C135" s="7" t="s">
        <v>169</v>
      </c>
      <c r="D135" s="7">
        <f>SUM(D136,)</f>
        <v>1.5</v>
      </c>
      <c r="E135" s="7">
        <f t="shared" ref="E135:H135" si="25">SUM(E136,)</f>
        <v>0.1</v>
      </c>
      <c r="F135" s="7">
        <f t="shared" si="25"/>
        <v>21</v>
      </c>
      <c r="G135" s="7">
        <f t="shared" si="25"/>
        <v>89</v>
      </c>
      <c r="H135" s="7">
        <f t="shared" si="25"/>
        <v>10</v>
      </c>
      <c r="I135" s="8" t="s">
        <v>167</v>
      </c>
    </row>
    <row r="136" spans="1:9">
      <c r="A136" s="59"/>
      <c r="B136" s="50" t="s">
        <v>168</v>
      </c>
      <c r="C136" s="9" t="s">
        <v>170</v>
      </c>
      <c r="D136" s="10">
        <v>1.5</v>
      </c>
      <c r="E136" s="10">
        <v>0.1</v>
      </c>
      <c r="F136" s="10">
        <v>21</v>
      </c>
      <c r="G136" s="10">
        <v>89</v>
      </c>
      <c r="H136" s="10">
        <v>10</v>
      </c>
      <c r="I136" s="11"/>
    </row>
    <row r="137" spans="1:9">
      <c r="A137" s="86" t="s">
        <v>59</v>
      </c>
      <c r="B137" s="87"/>
      <c r="C137" s="15">
        <v>100</v>
      </c>
      <c r="D137" s="15">
        <f>SUM(D135,)</f>
        <v>1.5</v>
      </c>
      <c r="E137" s="15">
        <f t="shared" ref="E137:H137" si="26">SUM(E135,)</f>
        <v>0.1</v>
      </c>
      <c r="F137" s="15">
        <f t="shared" si="26"/>
        <v>21</v>
      </c>
      <c r="G137" s="15">
        <f t="shared" si="26"/>
        <v>89</v>
      </c>
      <c r="H137" s="15">
        <f t="shared" si="26"/>
        <v>10</v>
      </c>
      <c r="I137" s="16"/>
    </row>
    <row r="138" spans="1:9" ht="16.5" customHeight="1">
      <c r="A138" s="6" t="s">
        <v>56</v>
      </c>
      <c r="B138" s="49" t="s">
        <v>172</v>
      </c>
      <c r="C138" s="7" t="s">
        <v>73</v>
      </c>
      <c r="D138" s="7">
        <f>SUM(D139:D145)</f>
        <v>0.55000000000000004</v>
      </c>
      <c r="E138" s="7">
        <f t="shared" ref="E138:H138" si="27">SUM(E139:E145)</f>
        <v>3.58</v>
      </c>
      <c r="F138" s="7">
        <f t="shared" si="27"/>
        <v>3.83</v>
      </c>
      <c r="G138" s="7">
        <f t="shared" si="27"/>
        <v>50.35</v>
      </c>
      <c r="H138" s="7">
        <f t="shared" si="27"/>
        <v>10.85</v>
      </c>
      <c r="I138" s="8" t="s">
        <v>14</v>
      </c>
    </row>
    <row r="139" spans="1:9">
      <c r="A139" s="59"/>
      <c r="B139" s="50" t="s">
        <v>97</v>
      </c>
      <c r="C139" s="9" t="s">
        <v>175</v>
      </c>
      <c r="D139" s="10">
        <v>0.31</v>
      </c>
      <c r="E139" s="10">
        <v>0.02</v>
      </c>
      <c r="F139" s="10">
        <v>0.8</v>
      </c>
      <c r="G139" s="10">
        <v>4.76</v>
      </c>
      <c r="H139" s="10">
        <v>7.65</v>
      </c>
      <c r="I139" s="11"/>
    </row>
    <row r="140" spans="1:9">
      <c r="A140" s="59"/>
      <c r="B140" s="50" t="s">
        <v>173</v>
      </c>
      <c r="C140" s="9" t="s">
        <v>176</v>
      </c>
      <c r="D140" s="10">
        <v>0.05</v>
      </c>
      <c r="E140" s="10">
        <v>0.05</v>
      </c>
      <c r="F140" s="10">
        <v>1.18</v>
      </c>
      <c r="G140" s="10">
        <v>5.64</v>
      </c>
      <c r="H140" s="10">
        <v>1.2</v>
      </c>
      <c r="I140" s="11"/>
    </row>
    <row r="141" spans="1:9">
      <c r="A141" s="59"/>
      <c r="B141" s="50" t="s">
        <v>79</v>
      </c>
      <c r="C141" s="9" t="s">
        <v>177</v>
      </c>
      <c r="D141" s="10">
        <v>0.13</v>
      </c>
      <c r="E141" s="10">
        <v>0.01</v>
      </c>
      <c r="F141" s="10">
        <v>0.69</v>
      </c>
      <c r="G141" s="10">
        <v>3.5</v>
      </c>
      <c r="H141" s="10">
        <v>0.5</v>
      </c>
      <c r="I141" s="11"/>
    </row>
    <row r="142" spans="1:9">
      <c r="A142" s="59"/>
      <c r="B142" s="50" t="s">
        <v>130</v>
      </c>
      <c r="C142" s="9" t="s">
        <v>178</v>
      </c>
      <c r="D142" s="10">
        <v>0</v>
      </c>
      <c r="E142" s="10">
        <v>3.5</v>
      </c>
      <c r="F142" s="10">
        <v>0</v>
      </c>
      <c r="G142" s="10">
        <v>31.46</v>
      </c>
      <c r="H142" s="10">
        <v>0</v>
      </c>
      <c r="I142" s="11"/>
    </row>
    <row r="143" spans="1:9" ht="18" customHeight="1">
      <c r="A143" s="59"/>
      <c r="B143" s="50" t="s">
        <v>44</v>
      </c>
      <c r="C143" s="9" t="s">
        <v>179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1"/>
    </row>
    <row r="144" spans="1:9">
      <c r="A144" s="59"/>
      <c r="B144" s="50" t="s">
        <v>45</v>
      </c>
      <c r="C144" s="9" t="s">
        <v>180</v>
      </c>
      <c r="D144" s="10">
        <v>0</v>
      </c>
      <c r="E144" s="10">
        <v>0</v>
      </c>
      <c r="F144" s="10">
        <v>1</v>
      </c>
      <c r="G144" s="10">
        <v>3.99</v>
      </c>
      <c r="H144" s="10">
        <v>0</v>
      </c>
      <c r="I144" s="11"/>
    </row>
    <row r="145" spans="1:9">
      <c r="A145" s="59"/>
      <c r="B145" s="50" t="s">
        <v>174</v>
      </c>
      <c r="C145" s="9" t="s">
        <v>181</v>
      </c>
      <c r="D145" s="10">
        <v>0.06</v>
      </c>
      <c r="E145" s="10">
        <v>0</v>
      </c>
      <c r="F145" s="10">
        <v>0.16</v>
      </c>
      <c r="G145" s="10">
        <v>1</v>
      </c>
      <c r="H145" s="10">
        <v>1.5</v>
      </c>
      <c r="I145" s="11"/>
    </row>
    <row r="146" spans="1:9">
      <c r="A146" s="6" t="s">
        <v>56</v>
      </c>
      <c r="B146" s="49" t="s">
        <v>182</v>
      </c>
      <c r="C146" s="7" t="s">
        <v>185</v>
      </c>
      <c r="D146" s="7">
        <f>SUM(D147:D152)</f>
        <v>5.77</v>
      </c>
      <c r="E146" s="7">
        <f t="shared" ref="E146:H146" si="28">SUM(E147:E152)</f>
        <v>0.62</v>
      </c>
      <c r="F146" s="7">
        <f t="shared" si="28"/>
        <v>18.009999999999998</v>
      </c>
      <c r="G146" s="7">
        <f t="shared" si="28"/>
        <v>101</v>
      </c>
      <c r="H146" s="7">
        <f t="shared" si="28"/>
        <v>6.2399999999999993</v>
      </c>
      <c r="I146" s="8" t="s">
        <v>183</v>
      </c>
    </row>
    <row r="147" spans="1:9">
      <c r="A147" s="59"/>
      <c r="B147" s="50" t="s">
        <v>98</v>
      </c>
      <c r="C147" s="9" t="s">
        <v>186</v>
      </c>
      <c r="D147" s="10">
        <v>0.56000000000000005</v>
      </c>
      <c r="E147" s="10">
        <v>0.11</v>
      </c>
      <c r="F147" s="10">
        <v>4.5599999999999996</v>
      </c>
      <c r="G147" s="10">
        <v>21.56</v>
      </c>
      <c r="H147" s="10">
        <v>5.6</v>
      </c>
      <c r="I147" s="11"/>
    </row>
    <row r="148" spans="1:9">
      <c r="A148" s="59"/>
      <c r="B148" s="50" t="s">
        <v>79</v>
      </c>
      <c r="C148" s="9" t="s">
        <v>80</v>
      </c>
      <c r="D148" s="10">
        <v>0.17</v>
      </c>
      <c r="E148" s="10">
        <v>0.01</v>
      </c>
      <c r="F148" s="10">
        <v>0.88</v>
      </c>
      <c r="G148" s="10">
        <v>4.4800000000000004</v>
      </c>
      <c r="H148" s="10">
        <v>0.64</v>
      </c>
      <c r="I148" s="11"/>
    </row>
    <row r="149" spans="1:9">
      <c r="A149" s="59"/>
      <c r="B149" s="50" t="s">
        <v>83</v>
      </c>
      <c r="C149" s="9" t="s">
        <v>187</v>
      </c>
      <c r="D149" s="10">
        <v>0.12</v>
      </c>
      <c r="E149" s="10">
        <v>0.02</v>
      </c>
      <c r="F149" s="10">
        <v>0.69</v>
      </c>
      <c r="G149" s="10">
        <v>3.44</v>
      </c>
      <c r="H149" s="10">
        <v>0</v>
      </c>
      <c r="I149" s="11"/>
    </row>
    <row r="150" spans="1:9">
      <c r="A150" s="59"/>
      <c r="B150" s="50" t="s">
        <v>47</v>
      </c>
      <c r="C150" s="9" t="s">
        <v>188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1"/>
    </row>
    <row r="151" spans="1:9" ht="16.5" customHeight="1">
      <c r="A151" s="59"/>
      <c r="B151" s="50" t="s">
        <v>44</v>
      </c>
      <c r="C151" s="9" t="s">
        <v>189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1"/>
    </row>
    <row r="152" spans="1:9">
      <c r="A152" s="59"/>
      <c r="B152" s="50" t="s">
        <v>184</v>
      </c>
      <c r="C152" s="9" t="s">
        <v>190</v>
      </c>
      <c r="D152" s="10">
        <v>4.92</v>
      </c>
      <c r="E152" s="10">
        <v>0.48</v>
      </c>
      <c r="F152" s="10">
        <v>11.88</v>
      </c>
      <c r="G152" s="10">
        <v>71.52</v>
      </c>
      <c r="H152" s="10">
        <v>0</v>
      </c>
      <c r="I152" s="11"/>
    </row>
    <row r="153" spans="1:9">
      <c r="A153" s="6" t="s">
        <v>56</v>
      </c>
      <c r="B153" s="49" t="s">
        <v>191</v>
      </c>
      <c r="C153" s="7" t="s">
        <v>49</v>
      </c>
      <c r="D153" s="7">
        <f>SUM(D154:D160)</f>
        <v>9.0399999999999991</v>
      </c>
      <c r="E153" s="7">
        <f t="shared" ref="E153:H153" si="29">SUM(E154:E160)</f>
        <v>3.4600000000000004</v>
      </c>
      <c r="F153" s="7">
        <f t="shared" si="29"/>
        <v>8.74</v>
      </c>
      <c r="G153" s="7">
        <f t="shared" si="29"/>
        <v>103.82000000000001</v>
      </c>
      <c r="H153" s="7">
        <f t="shared" si="29"/>
        <v>0.67100000000000004</v>
      </c>
      <c r="I153" s="8" t="s">
        <v>192</v>
      </c>
    </row>
    <row r="154" spans="1:9">
      <c r="A154" s="59"/>
      <c r="B154" s="50" t="s">
        <v>193</v>
      </c>
      <c r="C154" s="10" t="s">
        <v>199</v>
      </c>
      <c r="D154" s="10">
        <v>7.28</v>
      </c>
      <c r="E154" s="10">
        <v>0.27</v>
      </c>
      <c r="F154" s="10">
        <v>0</v>
      </c>
      <c r="G154" s="10">
        <v>31.4</v>
      </c>
      <c r="H154" s="10">
        <v>0.45500000000000002</v>
      </c>
      <c r="I154" s="11"/>
    </row>
    <row r="155" spans="1:9">
      <c r="A155" s="59"/>
      <c r="B155" s="50" t="s">
        <v>13</v>
      </c>
      <c r="C155" s="9" t="s">
        <v>200</v>
      </c>
      <c r="D155" s="10">
        <v>0.05</v>
      </c>
      <c r="E155" s="10">
        <v>2.58</v>
      </c>
      <c r="F155" s="10">
        <v>7.0000000000000007E-2</v>
      </c>
      <c r="G155" s="10">
        <v>23.77</v>
      </c>
      <c r="H155" s="10">
        <v>0</v>
      </c>
      <c r="I155" s="11"/>
    </row>
    <row r="156" spans="1:9">
      <c r="A156" s="59"/>
      <c r="B156" s="50" t="s">
        <v>83</v>
      </c>
      <c r="C156" s="9" t="s">
        <v>201</v>
      </c>
      <c r="D156" s="10">
        <v>0.12</v>
      </c>
      <c r="E156" s="10">
        <v>0.02</v>
      </c>
      <c r="F156" s="10">
        <v>0.69</v>
      </c>
      <c r="G156" s="10">
        <v>3.44</v>
      </c>
      <c r="H156" s="10">
        <v>0</v>
      </c>
      <c r="I156" s="11"/>
    </row>
    <row r="157" spans="1:9">
      <c r="A157" s="59"/>
      <c r="B157" s="50" t="s">
        <v>87</v>
      </c>
      <c r="C157" s="9" t="s">
        <v>202</v>
      </c>
      <c r="D157" s="10">
        <v>0.57999999999999996</v>
      </c>
      <c r="E157" s="10">
        <v>0.06</v>
      </c>
      <c r="F157" s="10">
        <v>3.86</v>
      </c>
      <c r="G157" s="10">
        <v>18.7</v>
      </c>
      <c r="H157" s="10">
        <v>3.4000000000000002E-2</v>
      </c>
      <c r="I157" s="11"/>
    </row>
    <row r="158" spans="1:9">
      <c r="A158" s="59"/>
      <c r="B158" s="50" t="s">
        <v>46</v>
      </c>
      <c r="C158" s="9" t="s">
        <v>125</v>
      </c>
      <c r="D158" s="10">
        <v>0.41</v>
      </c>
      <c r="E158" s="10">
        <v>0.45</v>
      </c>
      <c r="F158" s="10">
        <v>0.66</v>
      </c>
      <c r="G158" s="10">
        <v>8.4</v>
      </c>
      <c r="H158" s="10">
        <v>0.182</v>
      </c>
      <c r="I158" s="11"/>
    </row>
    <row r="159" spans="1:9" ht="15.75" customHeight="1">
      <c r="A159" s="59"/>
      <c r="B159" s="50" t="s">
        <v>44</v>
      </c>
      <c r="C159" s="9" t="s">
        <v>203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1"/>
    </row>
    <row r="160" spans="1:9">
      <c r="A160" s="59"/>
      <c r="B160" s="50" t="s">
        <v>195</v>
      </c>
      <c r="C160" s="9" t="s">
        <v>204</v>
      </c>
      <c r="D160" s="10">
        <v>0.6</v>
      </c>
      <c r="E160" s="10">
        <v>0.08</v>
      </c>
      <c r="F160" s="10">
        <v>3.46</v>
      </c>
      <c r="G160" s="10">
        <v>18.11</v>
      </c>
      <c r="H160" s="10">
        <v>0</v>
      </c>
      <c r="I160" s="11"/>
    </row>
    <row r="161" spans="1:9">
      <c r="A161" s="6" t="s">
        <v>56</v>
      </c>
      <c r="B161" s="49" t="s">
        <v>196</v>
      </c>
      <c r="C161" s="7" t="s">
        <v>62</v>
      </c>
      <c r="D161" s="7">
        <f>SUM(D162:D165)</f>
        <v>3.01</v>
      </c>
      <c r="E161" s="7">
        <f t="shared" ref="E161:H161" si="30">SUM(E162:E165)</f>
        <v>3.54</v>
      </c>
      <c r="F161" s="7">
        <f t="shared" si="30"/>
        <v>17.34</v>
      </c>
      <c r="G161" s="7">
        <f t="shared" si="30"/>
        <v>113.81</v>
      </c>
      <c r="H161" s="7">
        <f t="shared" si="30"/>
        <v>19.582999999999998</v>
      </c>
      <c r="I161" s="8" t="s">
        <v>197</v>
      </c>
    </row>
    <row r="162" spans="1:9">
      <c r="A162" s="59"/>
      <c r="B162" s="50" t="s">
        <v>98</v>
      </c>
      <c r="C162" s="9" t="s">
        <v>205</v>
      </c>
      <c r="D162" s="10">
        <v>1.91</v>
      </c>
      <c r="E162" s="10">
        <v>0.38</v>
      </c>
      <c r="F162" s="10">
        <v>15.57</v>
      </c>
      <c r="G162" s="10">
        <v>73.569999999999993</v>
      </c>
      <c r="H162" s="10">
        <v>19.11</v>
      </c>
      <c r="I162" s="11"/>
    </row>
    <row r="163" spans="1:9">
      <c r="A163" s="59"/>
      <c r="B163" s="50" t="s">
        <v>13</v>
      </c>
      <c r="C163" s="9" t="s">
        <v>206</v>
      </c>
      <c r="D163" s="10">
        <v>0.04</v>
      </c>
      <c r="E163" s="10">
        <v>2</v>
      </c>
      <c r="F163" s="10">
        <v>0.06</v>
      </c>
      <c r="G163" s="10">
        <v>18.399999999999999</v>
      </c>
      <c r="H163" s="10">
        <v>0</v>
      </c>
      <c r="I163" s="11"/>
    </row>
    <row r="164" spans="1:9">
      <c r="A164" s="59"/>
      <c r="B164" s="50" t="s">
        <v>46</v>
      </c>
      <c r="C164" s="9" t="s">
        <v>207</v>
      </c>
      <c r="D164" s="10">
        <v>1.06</v>
      </c>
      <c r="E164" s="10">
        <v>1.1599999999999999</v>
      </c>
      <c r="F164" s="10">
        <v>1.71</v>
      </c>
      <c r="G164" s="10">
        <v>21.84</v>
      </c>
      <c r="H164" s="10">
        <v>0.47299999999999998</v>
      </c>
      <c r="I164" s="11"/>
    </row>
    <row r="165" spans="1:9" ht="16.5" customHeight="1">
      <c r="A165" s="59"/>
      <c r="B165" s="50" t="s">
        <v>44</v>
      </c>
      <c r="C165" s="9" t="s">
        <v>153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1"/>
    </row>
    <row r="166" spans="1:9" ht="18.75" customHeight="1">
      <c r="A166" s="6" t="s">
        <v>56</v>
      </c>
      <c r="B166" s="49" t="s">
        <v>208</v>
      </c>
      <c r="C166" s="7" t="s">
        <v>42</v>
      </c>
      <c r="D166" s="7">
        <f>SUM(D167:D169)</f>
        <v>7.0000000000000007E-2</v>
      </c>
      <c r="E166" s="7">
        <f t="shared" ref="E166:H166" si="31">SUM(E167:E169)</f>
        <v>7.0000000000000007E-2</v>
      </c>
      <c r="F166" s="7">
        <f t="shared" si="31"/>
        <v>8.754999999999999</v>
      </c>
      <c r="G166" s="7">
        <f t="shared" si="31"/>
        <v>36.605000000000004</v>
      </c>
      <c r="H166" s="7">
        <f t="shared" si="31"/>
        <v>28.875</v>
      </c>
      <c r="I166" s="8" t="s">
        <v>209</v>
      </c>
    </row>
    <row r="167" spans="1:9">
      <c r="A167" s="59"/>
      <c r="B167" s="50" t="s">
        <v>47</v>
      </c>
      <c r="C167" s="9" t="s">
        <v>105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1"/>
    </row>
    <row r="168" spans="1:9">
      <c r="A168" s="59"/>
      <c r="B168" s="50" t="s">
        <v>45</v>
      </c>
      <c r="C168" s="17" t="s">
        <v>104</v>
      </c>
      <c r="D168" s="10">
        <v>0</v>
      </c>
      <c r="E168" s="10">
        <v>0</v>
      </c>
      <c r="F168" s="10">
        <v>7.18</v>
      </c>
      <c r="G168" s="10">
        <v>28.73</v>
      </c>
      <c r="H168" s="10">
        <v>0</v>
      </c>
      <c r="I168" s="11"/>
    </row>
    <row r="169" spans="1:9">
      <c r="A169" s="59"/>
      <c r="B169" s="50" t="s">
        <v>210</v>
      </c>
      <c r="C169" s="10" t="s">
        <v>211</v>
      </c>
      <c r="D169" s="10">
        <v>7.0000000000000007E-2</v>
      </c>
      <c r="E169" s="10">
        <v>7.0000000000000007E-2</v>
      </c>
      <c r="F169" s="10">
        <v>1.575</v>
      </c>
      <c r="G169" s="10">
        <v>7.875</v>
      </c>
      <c r="H169" s="10">
        <v>28.875</v>
      </c>
      <c r="I169" s="11"/>
    </row>
    <row r="170" spans="1:9">
      <c r="A170" s="6" t="s">
        <v>56</v>
      </c>
      <c r="B170" s="49" t="s">
        <v>119</v>
      </c>
      <c r="C170" s="7" t="s">
        <v>29</v>
      </c>
      <c r="D170" s="7">
        <f>SUM(D171)</f>
        <v>1.44</v>
      </c>
      <c r="E170" s="7">
        <f t="shared" ref="E170:H170" si="32">SUM(E171)</f>
        <v>0.36</v>
      </c>
      <c r="F170" s="7">
        <f t="shared" si="32"/>
        <v>12.48</v>
      </c>
      <c r="G170" s="7">
        <f t="shared" si="32"/>
        <v>59.4</v>
      </c>
      <c r="H170" s="7">
        <f t="shared" si="32"/>
        <v>0</v>
      </c>
      <c r="I170" s="8" t="s">
        <v>120</v>
      </c>
    </row>
    <row r="171" spans="1:9">
      <c r="A171" s="59"/>
      <c r="B171" s="50" t="s">
        <v>121</v>
      </c>
      <c r="C171" s="9" t="s">
        <v>30</v>
      </c>
      <c r="D171" s="10">
        <v>1.44</v>
      </c>
      <c r="E171" s="10">
        <v>0.36</v>
      </c>
      <c r="F171" s="10">
        <v>12.48</v>
      </c>
      <c r="G171" s="10">
        <v>59.4</v>
      </c>
      <c r="H171" s="10">
        <v>0</v>
      </c>
      <c r="I171" s="11"/>
    </row>
    <row r="172" spans="1:9">
      <c r="A172" s="86" t="s">
        <v>59</v>
      </c>
      <c r="B172" s="87"/>
      <c r="C172" s="15">
        <v>670</v>
      </c>
      <c r="D172" s="15">
        <f>SUM(D138,D146,D153,D161,D166,D170,)</f>
        <v>19.88</v>
      </c>
      <c r="E172" s="15">
        <f t="shared" ref="E172:H172" si="33">SUM(E138,E146,E153,E161,E166,E170,)</f>
        <v>11.629999999999999</v>
      </c>
      <c r="F172" s="15">
        <f t="shared" si="33"/>
        <v>69.155000000000001</v>
      </c>
      <c r="G172" s="15">
        <f t="shared" si="33"/>
        <v>464.98500000000001</v>
      </c>
      <c r="H172" s="15">
        <f t="shared" si="33"/>
        <v>66.218999999999994</v>
      </c>
      <c r="I172" s="16"/>
    </row>
    <row r="173" spans="1:9">
      <c r="A173" s="6" t="s">
        <v>122</v>
      </c>
      <c r="B173" s="53" t="s">
        <v>212</v>
      </c>
      <c r="C173" s="25" t="s">
        <v>219</v>
      </c>
      <c r="D173" s="25">
        <v>5.62</v>
      </c>
      <c r="E173" s="25">
        <v>7.35</v>
      </c>
      <c r="F173" s="25">
        <v>55.8</v>
      </c>
      <c r="G173" s="25">
        <v>312.75</v>
      </c>
      <c r="H173" s="25">
        <v>0</v>
      </c>
      <c r="I173" s="26" t="s">
        <v>213</v>
      </c>
    </row>
    <row r="174" spans="1:9" ht="15" customHeight="1">
      <c r="A174" s="59"/>
      <c r="B174" s="50" t="s">
        <v>214</v>
      </c>
      <c r="C174" s="9" t="s">
        <v>158</v>
      </c>
      <c r="D174" s="10">
        <v>5.55</v>
      </c>
      <c r="E174" s="10">
        <v>7.05</v>
      </c>
      <c r="F174" s="10">
        <v>54.82</v>
      </c>
      <c r="G174" s="10">
        <v>305.25</v>
      </c>
      <c r="H174" s="10">
        <v>0</v>
      </c>
      <c r="I174" s="11"/>
    </row>
    <row r="175" spans="1:9" ht="12.75" customHeight="1">
      <c r="A175" s="6" t="s">
        <v>122</v>
      </c>
      <c r="B175" s="49" t="s">
        <v>216</v>
      </c>
      <c r="C175" s="7" t="s">
        <v>42</v>
      </c>
      <c r="D175" s="7">
        <f>SUM(D176)</f>
        <v>5.22</v>
      </c>
      <c r="E175" s="7">
        <f t="shared" ref="E175:H175" si="34">SUM(E176)</f>
        <v>5.76</v>
      </c>
      <c r="F175" s="7">
        <f t="shared" si="34"/>
        <v>8.4600000000000009</v>
      </c>
      <c r="G175" s="7">
        <f t="shared" si="34"/>
        <v>108</v>
      </c>
      <c r="H175" s="7">
        <f t="shared" si="34"/>
        <v>2.34</v>
      </c>
      <c r="I175" s="8" t="s">
        <v>217</v>
      </c>
    </row>
    <row r="176" spans="1:9" ht="15.75" thickBot="1">
      <c r="A176" s="60"/>
      <c r="B176" s="51" t="s">
        <v>46</v>
      </c>
      <c r="C176" s="18" t="s">
        <v>218</v>
      </c>
      <c r="D176" s="19">
        <v>5.22</v>
      </c>
      <c r="E176" s="19">
        <v>5.76</v>
      </c>
      <c r="F176" s="19">
        <v>8.4600000000000009</v>
      </c>
      <c r="G176" s="19">
        <v>108</v>
      </c>
      <c r="H176" s="19">
        <v>2.34</v>
      </c>
      <c r="I176" s="20"/>
    </row>
    <row r="177" spans="1:9">
      <c r="A177" s="88" t="s">
        <v>59</v>
      </c>
      <c r="B177" s="89"/>
      <c r="C177" s="21">
        <v>255</v>
      </c>
      <c r="D177" s="21">
        <f>SUM(D173,D175,)</f>
        <v>10.84</v>
      </c>
      <c r="E177" s="21">
        <f t="shared" ref="E177:H177" si="35">SUM(E173,E175,)</f>
        <v>13.11</v>
      </c>
      <c r="F177" s="21">
        <f t="shared" si="35"/>
        <v>64.259999999999991</v>
      </c>
      <c r="G177" s="21">
        <f t="shared" si="35"/>
        <v>420.75</v>
      </c>
      <c r="H177" s="21">
        <f t="shared" si="35"/>
        <v>2.34</v>
      </c>
      <c r="I177" s="22"/>
    </row>
    <row r="178" spans="1:9" ht="16.5" thickBot="1">
      <c r="A178" s="90" t="s">
        <v>144</v>
      </c>
      <c r="B178" s="91"/>
      <c r="C178" s="23">
        <f>SUM(C134,C137,C172,C177,)</f>
        <v>1452</v>
      </c>
      <c r="D178" s="23">
        <f t="shared" ref="D178:H178" si="36">SUM(D134,D137,D172,D177,)</f>
        <v>51.86</v>
      </c>
      <c r="E178" s="23">
        <f t="shared" si="36"/>
        <v>48.57</v>
      </c>
      <c r="F178" s="23">
        <f t="shared" si="36"/>
        <v>190.76499999999999</v>
      </c>
      <c r="G178" s="23">
        <f t="shared" si="36"/>
        <v>1419.1750000000002</v>
      </c>
      <c r="H178" s="23">
        <f t="shared" si="36"/>
        <v>86.554000000000002</v>
      </c>
      <c r="I178" s="24"/>
    </row>
    <row r="181" spans="1:9" s="47" customFormat="1">
      <c r="A181" s="52"/>
      <c r="B181" s="52"/>
    </row>
    <row r="182" spans="1:9" s="47" customFormat="1">
      <c r="A182" s="52"/>
      <c r="B182" s="52"/>
    </row>
    <row r="183" spans="1:9" s="47" customFormat="1">
      <c r="A183" s="52"/>
      <c r="B183" s="52"/>
    </row>
    <row r="184" spans="1:9" s="47" customFormat="1">
      <c r="A184" s="52"/>
      <c r="B184" s="52"/>
    </row>
    <row r="185" spans="1:9" s="47" customFormat="1">
      <c r="A185" s="52"/>
      <c r="B185" s="52"/>
    </row>
    <row r="186" spans="1:9" s="47" customFormat="1">
      <c r="A186" s="52"/>
      <c r="B186" s="52"/>
    </row>
    <row r="187" spans="1:9" s="47" customFormat="1">
      <c r="A187" s="52"/>
      <c r="B187" s="52"/>
    </row>
    <row r="188" spans="1:9" s="47" customFormat="1">
      <c r="A188" s="52"/>
      <c r="B188" s="52"/>
    </row>
    <row r="190" spans="1:9" ht="15.75" thickBot="1">
      <c r="C190" s="31"/>
      <c r="D190" s="31"/>
      <c r="E190" s="31"/>
      <c r="F190" s="31"/>
      <c r="G190" s="31"/>
      <c r="H190" s="31"/>
      <c r="I190" s="31"/>
    </row>
    <row r="191" spans="1:9">
      <c r="A191" s="101" t="s">
        <v>1</v>
      </c>
      <c r="B191" s="103" t="s">
        <v>2</v>
      </c>
      <c r="C191" s="105" t="s">
        <v>3</v>
      </c>
      <c r="D191" s="73" t="s">
        <v>4</v>
      </c>
      <c r="E191" s="73"/>
      <c r="F191" s="73"/>
      <c r="G191" s="73" t="s">
        <v>5</v>
      </c>
      <c r="H191" s="95" t="s">
        <v>6</v>
      </c>
      <c r="I191" s="97" t="s">
        <v>7</v>
      </c>
    </row>
    <row r="192" spans="1:9" ht="15.75" thickBot="1">
      <c r="A192" s="102"/>
      <c r="B192" s="104"/>
      <c r="C192" s="106"/>
      <c r="D192" s="5" t="s">
        <v>8</v>
      </c>
      <c r="E192" s="5" t="s">
        <v>9</v>
      </c>
      <c r="F192" s="5" t="s">
        <v>10</v>
      </c>
      <c r="G192" s="94"/>
      <c r="H192" s="96"/>
      <c r="I192" s="98"/>
    </row>
    <row r="193" spans="1:9">
      <c r="A193" s="88" t="s">
        <v>220</v>
      </c>
      <c r="B193" s="99"/>
      <c r="C193" s="99"/>
      <c r="D193" s="99"/>
      <c r="E193" s="99"/>
      <c r="F193" s="99"/>
      <c r="G193" s="99"/>
      <c r="H193" s="99"/>
      <c r="I193" s="100"/>
    </row>
    <row r="194" spans="1:9">
      <c r="A194" s="6" t="s">
        <v>12</v>
      </c>
      <c r="B194" s="49" t="s">
        <v>13</v>
      </c>
      <c r="C194" s="7" t="s">
        <v>27</v>
      </c>
      <c r="D194" s="7">
        <f>SUM(D195,)</f>
        <v>0.09</v>
      </c>
      <c r="E194" s="7">
        <f t="shared" ref="E194:H194" si="37">SUM(E195,)</f>
        <v>4.3</v>
      </c>
      <c r="F194" s="7">
        <f t="shared" si="37"/>
        <v>0.12</v>
      </c>
      <c r="G194" s="7">
        <f t="shared" si="37"/>
        <v>39.619999999999997</v>
      </c>
      <c r="H194" s="7">
        <f t="shared" si="37"/>
        <v>0</v>
      </c>
      <c r="I194" s="8" t="s">
        <v>15</v>
      </c>
    </row>
    <row r="195" spans="1:9">
      <c r="A195" s="59"/>
      <c r="B195" s="50" t="s">
        <v>13</v>
      </c>
      <c r="C195" s="9" t="s">
        <v>28</v>
      </c>
      <c r="D195" s="10">
        <v>0.09</v>
      </c>
      <c r="E195" s="10">
        <v>4.3</v>
      </c>
      <c r="F195" s="10">
        <v>0.12</v>
      </c>
      <c r="G195" s="10">
        <v>39.619999999999997</v>
      </c>
      <c r="H195" s="10">
        <v>0</v>
      </c>
      <c r="I195" s="11"/>
    </row>
    <row r="196" spans="1:9">
      <c r="A196" s="6" t="s">
        <v>12</v>
      </c>
      <c r="B196" s="49" t="s">
        <v>17</v>
      </c>
      <c r="C196" s="7" t="s">
        <v>18</v>
      </c>
      <c r="D196" s="7">
        <f>SUM(D197,)</f>
        <v>0</v>
      </c>
      <c r="E196" s="7">
        <f t="shared" ref="E196:H196" si="38">SUM(E197,)</f>
        <v>0</v>
      </c>
      <c r="F196" s="7">
        <f t="shared" si="38"/>
        <v>0</v>
      </c>
      <c r="G196" s="7">
        <f t="shared" si="38"/>
        <v>0</v>
      </c>
      <c r="H196" s="7">
        <f t="shared" si="38"/>
        <v>0</v>
      </c>
      <c r="I196" s="8" t="s">
        <v>19</v>
      </c>
    </row>
    <row r="197" spans="1:9">
      <c r="A197" s="59"/>
      <c r="B197" s="50" t="s">
        <v>20</v>
      </c>
      <c r="C197" s="10" t="s">
        <v>21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1"/>
    </row>
    <row r="198" spans="1:9">
      <c r="A198" s="6" t="s">
        <v>12</v>
      </c>
      <c r="B198" s="49" t="s">
        <v>22</v>
      </c>
      <c r="C198" s="7" t="s">
        <v>29</v>
      </c>
      <c r="D198" s="7">
        <f>SUM(D199,)</f>
        <v>2.64</v>
      </c>
      <c r="E198" s="7">
        <f t="shared" ref="E198:H198" si="39">SUM(E199,)</f>
        <v>0.36</v>
      </c>
      <c r="F198" s="7">
        <f t="shared" si="39"/>
        <v>15.2</v>
      </c>
      <c r="G198" s="7">
        <f t="shared" si="39"/>
        <v>79.599999999999994</v>
      </c>
      <c r="H198" s="7">
        <f t="shared" si="39"/>
        <v>0</v>
      </c>
      <c r="I198" s="8" t="s">
        <v>24</v>
      </c>
    </row>
    <row r="199" spans="1:9">
      <c r="A199" s="59"/>
      <c r="B199" s="50" t="s">
        <v>22</v>
      </c>
      <c r="C199" s="9" t="s">
        <v>30</v>
      </c>
      <c r="D199" s="10">
        <v>2.64</v>
      </c>
      <c r="E199" s="10">
        <v>0.36</v>
      </c>
      <c r="F199" s="10">
        <v>15.2</v>
      </c>
      <c r="G199" s="10">
        <v>79.599999999999994</v>
      </c>
      <c r="H199" s="10">
        <v>0</v>
      </c>
      <c r="I199" s="11"/>
    </row>
    <row r="200" spans="1:9" ht="19.5" customHeight="1">
      <c r="A200" s="6" t="s">
        <v>12</v>
      </c>
      <c r="B200" s="49" t="s">
        <v>223</v>
      </c>
      <c r="C200" s="7" t="s">
        <v>42</v>
      </c>
      <c r="D200" s="7">
        <f>SUM(D201:D206)</f>
        <v>6.1999999999999993</v>
      </c>
      <c r="E200" s="7">
        <f t="shared" ref="E200:H200" si="40">SUM(E201:E206)</f>
        <v>8.7600000000000016</v>
      </c>
      <c r="F200" s="7">
        <f t="shared" si="40"/>
        <v>22.939999999999998</v>
      </c>
      <c r="G200" s="7">
        <f t="shared" si="40"/>
        <v>196.47000000000003</v>
      </c>
      <c r="H200" s="7">
        <f t="shared" si="40"/>
        <v>1.7549999999999999</v>
      </c>
      <c r="I200" s="8" t="s">
        <v>222</v>
      </c>
    </row>
    <row r="201" spans="1:9">
      <c r="A201" s="59"/>
      <c r="B201" s="50" t="s">
        <v>13</v>
      </c>
      <c r="C201" s="14" t="s">
        <v>52</v>
      </c>
      <c r="D201" s="12">
        <v>7.0000000000000007E-2</v>
      </c>
      <c r="E201" s="12">
        <v>3.32</v>
      </c>
      <c r="F201" s="12">
        <v>0.09</v>
      </c>
      <c r="G201" s="12">
        <v>30.56</v>
      </c>
      <c r="H201" s="12">
        <v>0</v>
      </c>
      <c r="I201" s="13"/>
    </row>
    <row r="202" spans="1:9">
      <c r="A202" s="59"/>
      <c r="B202" s="50" t="s">
        <v>46</v>
      </c>
      <c r="C202" s="14" t="s">
        <v>55</v>
      </c>
      <c r="D202" s="12">
        <v>3.92</v>
      </c>
      <c r="E202" s="12">
        <v>4.32</v>
      </c>
      <c r="F202" s="12">
        <v>6.34</v>
      </c>
      <c r="G202" s="12">
        <v>81</v>
      </c>
      <c r="H202" s="12">
        <v>1.7549999999999999</v>
      </c>
      <c r="I202" s="13"/>
    </row>
    <row r="203" spans="1:9">
      <c r="A203" s="59"/>
      <c r="B203" s="50" t="s">
        <v>47</v>
      </c>
      <c r="C203" s="14" t="s">
        <v>54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3"/>
    </row>
    <row r="204" spans="1:9" ht="16.5" customHeight="1">
      <c r="A204" s="59"/>
      <c r="B204" s="50" t="s">
        <v>44</v>
      </c>
      <c r="C204" s="14" t="s">
        <v>53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3"/>
    </row>
    <row r="205" spans="1:9">
      <c r="A205" s="59"/>
      <c r="B205" s="50" t="s">
        <v>45</v>
      </c>
      <c r="C205" s="14" t="s">
        <v>52</v>
      </c>
      <c r="D205" s="12">
        <v>0</v>
      </c>
      <c r="E205" s="12">
        <v>0</v>
      </c>
      <c r="F205" s="12">
        <v>5.39</v>
      </c>
      <c r="G205" s="12">
        <v>21.55</v>
      </c>
      <c r="H205" s="12">
        <v>0</v>
      </c>
      <c r="I205" s="13"/>
    </row>
    <row r="206" spans="1:9">
      <c r="A206" s="59"/>
      <c r="B206" s="50" t="s">
        <v>221</v>
      </c>
      <c r="C206" s="14" t="s">
        <v>51</v>
      </c>
      <c r="D206" s="12">
        <v>2.21</v>
      </c>
      <c r="E206" s="12">
        <v>1.1200000000000001</v>
      </c>
      <c r="F206" s="12">
        <v>11.12</v>
      </c>
      <c r="G206" s="12">
        <v>63.36</v>
      </c>
      <c r="H206" s="12">
        <v>0</v>
      </c>
      <c r="I206" s="13"/>
    </row>
    <row r="207" spans="1:9">
      <c r="A207" s="6" t="s">
        <v>12</v>
      </c>
      <c r="B207" s="49" t="s">
        <v>31</v>
      </c>
      <c r="C207" s="7" t="s">
        <v>42</v>
      </c>
      <c r="D207" s="7">
        <f>SUM(D208:D211)</f>
        <v>3.79</v>
      </c>
      <c r="E207" s="7">
        <f t="shared" ref="E207:H207" si="41">SUM(E208:E211)</f>
        <v>4.1500000000000004</v>
      </c>
      <c r="F207" s="7">
        <f t="shared" si="41"/>
        <v>11.76</v>
      </c>
      <c r="G207" s="7">
        <f t="shared" si="41"/>
        <v>100.57</v>
      </c>
      <c r="H207" s="7">
        <f t="shared" si="41"/>
        <v>0.66</v>
      </c>
      <c r="I207" s="8" t="s">
        <v>33</v>
      </c>
    </row>
    <row r="208" spans="1:9">
      <c r="A208" s="59"/>
      <c r="B208" s="50" t="s">
        <v>34</v>
      </c>
      <c r="C208" s="9" t="s">
        <v>38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1"/>
    </row>
    <row r="209" spans="1:9">
      <c r="A209" s="59"/>
      <c r="B209" s="50" t="s">
        <v>35</v>
      </c>
      <c r="C209" s="9" t="s">
        <v>39</v>
      </c>
      <c r="D209" s="10">
        <v>0.49</v>
      </c>
      <c r="E209" s="10">
        <v>0.3</v>
      </c>
      <c r="F209" s="10">
        <v>0.2</v>
      </c>
      <c r="G209" s="10">
        <v>5.77</v>
      </c>
      <c r="H209" s="10">
        <v>0</v>
      </c>
      <c r="I209" s="11"/>
    </row>
    <row r="210" spans="1:9" ht="15" customHeight="1">
      <c r="A210" s="59"/>
      <c r="B210" s="50" t="s">
        <v>36</v>
      </c>
      <c r="C210" s="9" t="s">
        <v>40</v>
      </c>
      <c r="D210" s="10">
        <v>3.3</v>
      </c>
      <c r="E210" s="10">
        <v>3.85</v>
      </c>
      <c r="F210" s="10">
        <v>5.17</v>
      </c>
      <c r="G210" s="10">
        <v>69.3</v>
      </c>
      <c r="H210" s="10">
        <v>0.66</v>
      </c>
      <c r="I210" s="11"/>
    </row>
    <row r="211" spans="1:9">
      <c r="A211" s="59"/>
      <c r="B211" s="50" t="s">
        <v>37</v>
      </c>
      <c r="C211" s="10" t="s">
        <v>41</v>
      </c>
      <c r="D211" s="10">
        <v>0</v>
      </c>
      <c r="E211" s="10">
        <v>0</v>
      </c>
      <c r="F211" s="10">
        <v>6.39</v>
      </c>
      <c r="G211" s="10">
        <v>25.5</v>
      </c>
      <c r="H211" s="10">
        <v>0</v>
      </c>
      <c r="I211" s="11"/>
    </row>
    <row r="212" spans="1:9">
      <c r="A212" s="86" t="s">
        <v>59</v>
      </c>
      <c r="B212" s="87"/>
      <c r="C212" s="15">
        <v>422</v>
      </c>
      <c r="D212" s="15">
        <f>SUM(D194,D196,D198,D200,D207,)</f>
        <v>12.719999999999999</v>
      </c>
      <c r="E212" s="15">
        <f t="shared" ref="E212:H212" si="42">SUM(E194,E196,E198,E200,E207,)</f>
        <v>17.57</v>
      </c>
      <c r="F212" s="15">
        <f t="shared" si="42"/>
        <v>50.019999999999996</v>
      </c>
      <c r="G212" s="15">
        <f t="shared" si="42"/>
        <v>416.26000000000005</v>
      </c>
      <c r="H212" s="15">
        <f t="shared" si="42"/>
        <v>2.415</v>
      </c>
      <c r="I212" s="16"/>
    </row>
    <row r="213" spans="1:9">
      <c r="A213" s="6" t="s">
        <v>60</v>
      </c>
      <c r="B213" s="49" t="s">
        <v>166</v>
      </c>
      <c r="C213" s="7" t="s">
        <v>169</v>
      </c>
      <c r="D213" s="7">
        <f>SUM(D214,)</f>
        <v>0.8</v>
      </c>
      <c r="E213" s="7">
        <f t="shared" ref="E213:H213" si="43">SUM(E214,)</f>
        <v>0.3</v>
      </c>
      <c r="F213" s="7">
        <f t="shared" si="43"/>
        <v>8.1</v>
      </c>
      <c r="G213" s="7">
        <f t="shared" si="43"/>
        <v>40</v>
      </c>
      <c r="H213" s="7">
        <f t="shared" si="43"/>
        <v>38</v>
      </c>
      <c r="I213" s="8" t="s">
        <v>167</v>
      </c>
    </row>
    <row r="214" spans="1:9">
      <c r="A214" s="59"/>
      <c r="B214" s="50" t="s">
        <v>224</v>
      </c>
      <c r="C214" s="12" t="s">
        <v>225</v>
      </c>
      <c r="D214" s="10">
        <v>0.8</v>
      </c>
      <c r="E214" s="10">
        <v>0.3</v>
      </c>
      <c r="F214" s="10">
        <v>8.1</v>
      </c>
      <c r="G214" s="10">
        <v>40</v>
      </c>
      <c r="H214" s="10">
        <v>38</v>
      </c>
      <c r="I214" s="11"/>
    </row>
    <row r="215" spans="1:9">
      <c r="A215" s="86" t="s">
        <v>59</v>
      </c>
      <c r="B215" s="87"/>
      <c r="C215" s="15">
        <v>100</v>
      </c>
      <c r="D215" s="15">
        <f>SUM(D213,)</f>
        <v>0.8</v>
      </c>
      <c r="E215" s="15">
        <f t="shared" ref="E215:H215" si="44">SUM(E213,)</f>
        <v>0.3</v>
      </c>
      <c r="F215" s="15">
        <f t="shared" si="44"/>
        <v>8.1</v>
      </c>
      <c r="G215" s="15">
        <f t="shared" si="44"/>
        <v>40</v>
      </c>
      <c r="H215" s="15">
        <f t="shared" si="44"/>
        <v>38</v>
      </c>
      <c r="I215" s="16"/>
    </row>
    <row r="216" spans="1:9" ht="16.5" customHeight="1">
      <c r="A216" s="6" t="s">
        <v>56</v>
      </c>
      <c r="B216" s="49" t="s">
        <v>226</v>
      </c>
      <c r="C216" s="7" t="s">
        <v>73</v>
      </c>
      <c r="D216" s="7">
        <f>SUM(D217:D219)</f>
        <v>0.6</v>
      </c>
      <c r="E216" s="7">
        <f t="shared" ref="E216:H216" si="45">SUM(E217:E219)</f>
        <v>3.55</v>
      </c>
      <c r="F216" s="7">
        <f t="shared" si="45"/>
        <v>4.71</v>
      </c>
      <c r="G216" s="7">
        <f t="shared" si="45"/>
        <v>53.710000000000008</v>
      </c>
      <c r="H216" s="7">
        <f t="shared" si="45"/>
        <v>2.3250000000000002</v>
      </c>
      <c r="I216" s="8" t="s">
        <v>18</v>
      </c>
    </row>
    <row r="217" spans="1:9">
      <c r="A217" s="59"/>
      <c r="B217" s="50" t="s">
        <v>79</v>
      </c>
      <c r="C217" s="14" t="s">
        <v>227</v>
      </c>
      <c r="D217" s="12">
        <v>0.6</v>
      </c>
      <c r="E217" s="12">
        <v>0.05</v>
      </c>
      <c r="F217" s="12">
        <v>3.21</v>
      </c>
      <c r="G217" s="12">
        <v>16.27</v>
      </c>
      <c r="H217" s="12">
        <v>2.3250000000000002</v>
      </c>
      <c r="I217" s="13"/>
    </row>
    <row r="218" spans="1:9">
      <c r="A218" s="59"/>
      <c r="B218" s="50" t="s">
        <v>130</v>
      </c>
      <c r="C218" s="14" t="s">
        <v>178</v>
      </c>
      <c r="D218" s="12">
        <v>0</v>
      </c>
      <c r="E218" s="12">
        <v>3.5</v>
      </c>
      <c r="F218" s="12">
        <v>0</v>
      </c>
      <c r="G218" s="12">
        <v>31.46</v>
      </c>
      <c r="H218" s="12">
        <v>0</v>
      </c>
      <c r="I218" s="13"/>
    </row>
    <row r="219" spans="1:9">
      <c r="A219" s="59"/>
      <c r="B219" s="50" t="s">
        <v>45</v>
      </c>
      <c r="C219" s="14" t="s">
        <v>165</v>
      </c>
      <c r="D219" s="12">
        <v>0</v>
      </c>
      <c r="E219" s="12">
        <v>0</v>
      </c>
      <c r="F219" s="12">
        <v>1.5</v>
      </c>
      <c r="G219" s="12">
        <v>5.98</v>
      </c>
      <c r="H219" s="12">
        <v>0</v>
      </c>
      <c r="I219" s="13"/>
    </row>
    <row r="220" spans="1:9" ht="14.25" customHeight="1">
      <c r="A220" s="6" t="s">
        <v>56</v>
      </c>
      <c r="B220" s="49" t="s">
        <v>230</v>
      </c>
      <c r="C220" s="7" t="s">
        <v>42</v>
      </c>
      <c r="D220" s="7">
        <f>SUM(D221:D230)</f>
        <v>3.01</v>
      </c>
      <c r="E220" s="7">
        <f t="shared" ref="E220:H220" si="46">SUM(E221:E230)</f>
        <v>1</v>
      </c>
      <c r="F220" s="7">
        <f t="shared" si="46"/>
        <v>11.319999999999999</v>
      </c>
      <c r="G220" s="7">
        <f t="shared" si="46"/>
        <v>67.59</v>
      </c>
      <c r="H220" s="7">
        <f t="shared" si="46"/>
        <v>17.675999999999998</v>
      </c>
      <c r="I220" s="8" t="s">
        <v>229</v>
      </c>
    </row>
    <row r="221" spans="1:9">
      <c r="A221" s="59"/>
      <c r="B221" s="50" t="s">
        <v>97</v>
      </c>
      <c r="C221" s="14" t="s">
        <v>235</v>
      </c>
      <c r="D221" s="12">
        <v>0.47</v>
      </c>
      <c r="E221" s="12">
        <v>0.03</v>
      </c>
      <c r="F221" s="12">
        <v>1.22</v>
      </c>
      <c r="G221" s="12">
        <v>7.26</v>
      </c>
      <c r="H221" s="12">
        <v>11.664</v>
      </c>
      <c r="I221" s="13"/>
    </row>
    <row r="222" spans="1:9">
      <c r="A222" s="59"/>
      <c r="B222" s="50" t="s">
        <v>98</v>
      </c>
      <c r="C222" s="14" t="s">
        <v>234</v>
      </c>
      <c r="D222" s="12">
        <v>0.35</v>
      </c>
      <c r="E222" s="12">
        <v>7.0000000000000007E-2</v>
      </c>
      <c r="F222" s="12">
        <v>2.88</v>
      </c>
      <c r="G222" s="12">
        <v>13.58</v>
      </c>
      <c r="H222" s="12">
        <v>3.528</v>
      </c>
      <c r="I222" s="13"/>
    </row>
    <row r="223" spans="1:9">
      <c r="A223" s="59"/>
      <c r="B223" s="50" t="s">
        <v>70</v>
      </c>
      <c r="C223" s="14" t="s">
        <v>233</v>
      </c>
      <c r="D223" s="12">
        <v>0.3</v>
      </c>
      <c r="E223" s="12">
        <v>0.02</v>
      </c>
      <c r="F223" s="12">
        <v>1.77</v>
      </c>
      <c r="G223" s="12">
        <v>8.4700000000000006</v>
      </c>
      <c r="H223" s="12">
        <v>2.016</v>
      </c>
      <c r="I223" s="13"/>
    </row>
    <row r="224" spans="1:9">
      <c r="A224" s="59"/>
      <c r="B224" s="50" t="s">
        <v>79</v>
      </c>
      <c r="C224" s="14" t="s">
        <v>232</v>
      </c>
      <c r="D224" s="12">
        <v>0.11</v>
      </c>
      <c r="E224" s="12">
        <v>0.01</v>
      </c>
      <c r="F224" s="12">
        <v>0.6</v>
      </c>
      <c r="G224" s="12">
        <v>3.02</v>
      </c>
      <c r="H224" s="12">
        <v>0.432</v>
      </c>
      <c r="I224" s="13"/>
    </row>
    <row r="225" spans="1:9">
      <c r="A225" s="59"/>
      <c r="B225" s="50" t="s">
        <v>83</v>
      </c>
      <c r="C225" s="14" t="s">
        <v>231</v>
      </c>
      <c r="D225" s="12">
        <v>0.08</v>
      </c>
      <c r="E225" s="12">
        <v>0.01</v>
      </c>
      <c r="F225" s="12">
        <v>0.47</v>
      </c>
      <c r="G225" s="12">
        <v>2.36</v>
      </c>
      <c r="H225" s="12">
        <v>0</v>
      </c>
      <c r="I225" s="13"/>
    </row>
    <row r="226" spans="1:9">
      <c r="A226" s="59"/>
      <c r="B226" s="50" t="s">
        <v>85</v>
      </c>
      <c r="C226" s="14" t="s">
        <v>104</v>
      </c>
      <c r="D226" s="12">
        <v>0.19</v>
      </c>
      <c r="E226" s="12">
        <v>0.72</v>
      </c>
      <c r="F226" s="12">
        <v>0.28000000000000003</v>
      </c>
      <c r="G226" s="12">
        <v>8.57</v>
      </c>
      <c r="H226" s="12">
        <v>3.5999999999999997E-2</v>
      </c>
      <c r="I226" s="13"/>
    </row>
    <row r="227" spans="1:9">
      <c r="A227" s="59"/>
      <c r="B227" s="50" t="s">
        <v>47</v>
      </c>
      <c r="C227" s="14" t="s">
        <v>105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3"/>
    </row>
    <row r="228" spans="1:9" ht="16.5" customHeight="1">
      <c r="A228" s="59"/>
      <c r="B228" s="50" t="s">
        <v>44</v>
      </c>
      <c r="C228" s="14" t="s">
        <v>106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3"/>
    </row>
    <row r="229" spans="1:9">
      <c r="A229" s="59"/>
      <c r="B229" s="50" t="s">
        <v>228</v>
      </c>
      <c r="C229" s="14" t="s">
        <v>104</v>
      </c>
      <c r="D229" s="12">
        <v>1.51</v>
      </c>
      <c r="E229" s="12">
        <v>0.14000000000000001</v>
      </c>
      <c r="F229" s="12">
        <v>3.38</v>
      </c>
      <c r="G229" s="12">
        <v>21.46</v>
      </c>
      <c r="H229" s="12">
        <v>0</v>
      </c>
      <c r="I229" s="13"/>
    </row>
    <row r="230" spans="1:9">
      <c r="A230" s="59"/>
      <c r="B230" s="50" t="s">
        <v>45</v>
      </c>
      <c r="C230" s="14" t="s">
        <v>95</v>
      </c>
      <c r="D230" s="12">
        <v>0</v>
      </c>
      <c r="E230" s="12">
        <v>0</v>
      </c>
      <c r="F230" s="12">
        <v>0.72</v>
      </c>
      <c r="G230" s="12">
        <v>2.87</v>
      </c>
      <c r="H230" s="12">
        <v>0</v>
      </c>
      <c r="I230" s="13"/>
    </row>
    <row r="231" spans="1:9">
      <c r="A231" s="6" t="s">
        <v>56</v>
      </c>
      <c r="B231" s="49" t="s">
        <v>236</v>
      </c>
      <c r="C231" s="7" t="s">
        <v>49</v>
      </c>
      <c r="D231" s="7">
        <f>SUM(D232:D235)</f>
        <v>11.72</v>
      </c>
      <c r="E231" s="7">
        <f t="shared" ref="E231:H231" si="47">SUM(E232:E235)</f>
        <v>9.61</v>
      </c>
      <c r="F231" s="7">
        <f t="shared" si="47"/>
        <v>3.72</v>
      </c>
      <c r="G231" s="7">
        <f t="shared" si="47"/>
        <v>149.21</v>
      </c>
      <c r="H231" s="7">
        <f t="shared" si="47"/>
        <v>0</v>
      </c>
      <c r="I231" s="8" t="s">
        <v>237</v>
      </c>
    </row>
    <row r="232" spans="1:9">
      <c r="A232" s="59"/>
      <c r="B232" s="50" t="s">
        <v>81</v>
      </c>
      <c r="C232" s="9" t="s">
        <v>238</v>
      </c>
      <c r="D232" s="10">
        <v>11.07</v>
      </c>
      <c r="E232" s="10">
        <v>9.52</v>
      </c>
      <c r="F232" s="10">
        <v>0</v>
      </c>
      <c r="G232" s="10">
        <v>129.71</v>
      </c>
      <c r="H232" s="10">
        <v>0</v>
      </c>
      <c r="I232" s="11"/>
    </row>
    <row r="233" spans="1:9">
      <c r="A233" s="59"/>
      <c r="B233" s="50" t="s">
        <v>47</v>
      </c>
      <c r="C233" s="9" t="s">
        <v>239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1"/>
    </row>
    <row r="234" spans="1:9" ht="15.75" customHeight="1">
      <c r="A234" s="59"/>
      <c r="B234" s="50" t="s">
        <v>44</v>
      </c>
      <c r="C234" s="9" t="s">
        <v>240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1"/>
    </row>
    <row r="235" spans="1:9">
      <c r="A235" s="59"/>
      <c r="B235" s="50" t="s">
        <v>195</v>
      </c>
      <c r="C235" s="9" t="s">
        <v>241</v>
      </c>
      <c r="D235" s="10">
        <v>0.65</v>
      </c>
      <c r="E235" s="10">
        <v>0.09</v>
      </c>
      <c r="F235" s="10">
        <v>3.72</v>
      </c>
      <c r="G235" s="10">
        <v>19.5</v>
      </c>
      <c r="H235" s="10">
        <v>0</v>
      </c>
      <c r="I235" s="11"/>
    </row>
    <row r="236" spans="1:9">
      <c r="A236" s="6" t="s">
        <v>56</v>
      </c>
      <c r="B236" s="49" t="s">
        <v>244</v>
      </c>
      <c r="C236" s="7" t="s">
        <v>62</v>
      </c>
      <c r="D236" s="7">
        <f>SUM(D237:D239)</f>
        <v>3.56</v>
      </c>
      <c r="E236" s="7">
        <f t="shared" ref="E236:H236" si="48">SUM(E237:E239)</f>
        <v>4.8100000000000005</v>
      </c>
      <c r="F236" s="7">
        <f t="shared" si="48"/>
        <v>29.01</v>
      </c>
      <c r="G236" s="7">
        <f t="shared" si="48"/>
        <v>173.73000000000002</v>
      </c>
      <c r="H236" s="7">
        <f t="shared" si="48"/>
        <v>0</v>
      </c>
      <c r="I236" s="8" t="s">
        <v>243</v>
      </c>
    </row>
    <row r="237" spans="1:9">
      <c r="A237" s="59"/>
      <c r="B237" s="50" t="s">
        <v>242</v>
      </c>
      <c r="C237" s="14" t="s">
        <v>246</v>
      </c>
      <c r="D237" s="12">
        <v>3.48</v>
      </c>
      <c r="E237" s="12">
        <v>1.21</v>
      </c>
      <c r="F237" s="12">
        <v>28.91</v>
      </c>
      <c r="G237" s="12">
        <v>140.62</v>
      </c>
      <c r="H237" s="12">
        <v>0</v>
      </c>
      <c r="I237" s="13"/>
    </row>
    <row r="238" spans="1:9">
      <c r="A238" s="59"/>
      <c r="B238" s="50" t="s">
        <v>13</v>
      </c>
      <c r="C238" s="14" t="s">
        <v>245</v>
      </c>
      <c r="D238" s="12">
        <v>0.08</v>
      </c>
      <c r="E238" s="12">
        <v>3.6</v>
      </c>
      <c r="F238" s="12">
        <v>0.1</v>
      </c>
      <c r="G238" s="12">
        <v>33.11</v>
      </c>
      <c r="H238" s="12">
        <v>0</v>
      </c>
      <c r="I238" s="13"/>
    </row>
    <row r="239" spans="1:9" ht="18" customHeight="1">
      <c r="A239" s="59"/>
      <c r="B239" s="50" t="s">
        <v>44</v>
      </c>
      <c r="C239" s="14" t="s">
        <v>153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3"/>
    </row>
    <row r="240" spans="1:9" ht="15" customHeight="1">
      <c r="A240" s="6" t="s">
        <v>56</v>
      </c>
      <c r="B240" s="49" t="s">
        <v>112</v>
      </c>
      <c r="C240" s="7" t="s">
        <v>42</v>
      </c>
      <c r="D240" s="7">
        <f>SUM(D241:D243)</f>
        <v>0.08</v>
      </c>
      <c r="E240" s="7">
        <f t="shared" ref="E240:H240" si="49">SUM(E241:E243)</f>
        <v>0</v>
      </c>
      <c r="F240" s="7">
        <f t="shared" si="49"/>
        <v>10.27</v>
      </c>
      <c r="G240" s="7">
        <f t="shared" si="49"/>
        <v>40.36</v>
      </c>
      <c r="H240" s="7">
        <f t="shared" si="49"/>
        <v>0</v>
      </c>
      <c r="I240" s="8" t="s">
        <v>113</v>
      </c>
    </row>
    <row r="241" spans="1:9">
      <c r="A241" s="59"/>
      <c r="B241" s="50" t="s">
        <v>34</v>
      </c>
      <c r="C241" s="9" t="s">
        <v>116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1"/>
    </row>
    <row r="242" spans="1:9">
      <c r="A242" s="59"/>
      <c r="B242" s="50" t="s">
        <v>45</v>
      </c>
      <c r="C242" s="10" t="s">
        <v>117</v>
      </c>
      <c r="D242" s="10">
        <v>0</v>
      </c>
      <c r="E242" s="10">
        <v>0</v>
      </c>
      <c r="F242" s="10">
        <v>6.29</v>
      </c>
      <c r="G242" s="10">
        <v>25.1</v>
      </c>
      <c r="H242" s="10">
        <v>0</v>
      </c>
      <c r="I242" s="11"/>
    </row>
    <row r="243" spans="1:9">
      <c r="A243" s="59"/>
      <c r="B243" s="50" t="s">
        <v>115</v>
      </c>
      <c r="C243" s="9" t="s">
        <v>118</v>
      </c>
      <c r="D243" s="10">
        <v>0.08</v>
      </c>
      <c r="E243" s="10">
        <v>0</v>
      </c>
      <c r="F243" s="10">
        <v>3.98</v>
      </c>
      <c r="G243" s="10">
        <v>15.26</v>
      </c>
      <c r="H243" s="10">
        <v>0</v>
      </c>
      <c r="I243" s="11"/>
    </row>
    <row r="244" spans="1:9">
      <c r="A244" s="6" t="s">
        <v>56</v>
      </c>
      <c r="B244" s="49" t="s">
        <v>119</v>
      </c>
      <c r="C244" s="7" t="s">
        <v>29</v>
      </c>
      <c r="D244" s="7">
        <f>SUM(D245,)</f>
        <v>1.44</v>
      </c>
      <c r="E244" s="7">
        <f t="shared" ref="E244:H244" si="50">SUM(E245,)</f>
        <v>0.36</v>
      </c>
      <c r="F244" s="7">
        <f t="shared" si="50"/>
        <v>12.48</v>
      </c>
      <c r="G244" s="7">
        <f t="shared" si="50"/>
        <v>59.4</v>
      </c>
      <c r="H244" s="7">
        <f t="shared" si="50"/>
        <v>0</v>
      </c>
      <c r="I244" s="8" t="s">
        <v>120</v>
      </c>
    </row>
    <row r="245" spans="1:9">
      <c r="A245" s="59"/>
      <c r="B245" s="50" t="s">
        <v>121</v>
      </c>
      <c r="C245" s="9" t="s">
        <v>30</v>
      </c>
      <c r="D245" s="10">
        <v>1.44</v>
      </c>
      <c r="E245" s="10">
        <v>0.36</v>
      </c>
      <c r="F245" s="10">
        <v>12.48</v>
      </c>
      <c r="G245" s="10">
        <v>59.4</v>
      </c>
      <c r="H245" s="10">
        <v>0</v>
      </c>
      <c r="I245" s="11"/>
    </row>
    <row r="246" spans="1:9">
      <c r="A246" s="86" t="s">
        <v>59</v>
      </c>
      <c r="B246" s="87"/>
      <c r="C246" s="15">
        <v>650</v>
      </c>
      <c r="D246" s="15">
        <f>SUM(D216,D220,D231,D236,D240,D244,)</f>
        <v>20.41</v>
      </c>
      <c r="E246" s="15">
        <f t="shared" ref="E246:H246" si="51">SUM(E216,E220,E231,E236,E240,E244,)</f>
        <v>19.329999999999998</v>
      </c>
      <c r="F246" s="15">
        <f t="shared" si="51"/>
        <v>71.510000000000005</v>
      </c>
      <c r="G246" s="15">
        <f t="shared" si="51"/>
        <v>544</v>
      </c>
      <c r="H246" s="15">
        <f t="shared" si="51"/>
        <v>20.000999999999998</v>
      </c>
      <c r="I246" s="16"/>
    </row>
    <row r="247" spans="1:9" ht="14.25" customHeight="1">
      <c r="A247" s="6" t="s">
        <v>122</v>
      </c>
      <c r="B247" s="49" t="s">
        <v>247</v>
      </c>
      <c r="C247" s="7" t="s">
        <v>73</v>
      </c>
      <c r="D247" s="7">
        <f>SUM(D248:D254)</f>
        <v>0.7</v>
      </c>
      <c r="E247" s="7">
        <f>SUM(E248:E254)</f>
        <v>1.9600000000000002</v>
      </c>
      <c r="F247" s="7">
        <f>SUM(F248:F254)</f>
        <v>3.6500000000000004</v>
      </c>
      <c r="G247" s="7">
        <f>SUM(G248:G254)</f>
        <v>35.43</v>
      </c>
      <c r="H247" s="7">
        <f>SUM(H248:H254)</f>
        <v>4.5</v>
      </c>
      <c r="I247" s="8" t="s">
        <v>248</v>
      </c>
    </row>
    <row r="248" spans="1:9">
      <c r="A248" s="57"/>
      <c r="B248" s="50" t="s">
        <v>98</v>
      </c>
      <c r="C248" s="9" t="s">
        <v>249</v>
      </c>
      <c r="D248" s="10">
        <v>0.22</v>
      </c>
      <c r="E248" s="10">
        <v>0.04</v>
      </c>
      <c r="F248" s="10">
        <v>1.79</v>
      </c>
      <c r="G248" s="10">
        <v>8.4700000000000006</v>
      </c>
      <c r="H248" s="10">
        <v>2.2000000000000002</v>
      </c>
      <c r="I248" s="11"/>
    </row>
    <row r="249" spans="1:9">
      <c r="A249" s="57"/>
      <c r="B249" s="50" t="s">
        <v>250</v>
      </c>
      <c r="C249" s="9" t="s">
        <v>251</v>
      </c>
      <c r="D249" s="10">
        <v>0.12</v>
      </c>
      <c r="E249" s="10">
        <v>0.02</v>
      </c>
      <c r="F249" s="10">
        <v>0.7</v>
      </c>
      <c r="G249" s="10">
        <v>3.48</v>
      </c>
      <c r="H249" s="10">
        <v>0.85</v>
      </c>
      <c r="I249" s="11"/>
    </row>
    <row r="250" spans="1:9">
      <c r="A250" s="57"/>
      <c r="B250" s="50" t="s">
        <v>252</v>
      </c>
      <c r="C250" s="9" t="s">
        <v>253</v>
      </c>
      <c r="D250" s="10">
        <v>7.0000000000000007E-2</v>
      </c>
      <c r="E250" s="10">
        <v>0.01</v>
      </c>
      <c r="F250" s="10">
        <v>0.14000000000000001</v>
      </c>
      <c r="G250" s="10">
        <v>1.1000000000000001</v>
      </c>
      <c r="H250" s="10">
        <v>0.42499999999999999</v>
      </c>
      <c r="I250" s="11"/>
    </row>
    <row r="251" spans="1:9" ht="15.75" customHeight="1">
      <c r="A251" s="57"/>
      <c r="B251" s="50" t="s">
        <v>68</v>
      </c>
      <c r="C251" s="9" t="s">
        <v>254</v>
      </c>
      <c r="D251" s="10">
        <v>0.17</v>
      </c>
      <c r="E251" s="10">
        <v>0.01</v>
      </c>
      <c r="F251" s="10">
        <v>0.36</v>
      </c>
      <c r="G251" s="10">
        <v>2.2000000000000002</v>
      </c>
      <c r="H251" s="10">
        <v>0.55000000000000004</v>
      </c>
      <c r="I251" s="11"/>
    </row>
    <row r="252" spans="1:9">
      <c r="A252" s="57"/>
      <c r="B252" s="50" t="s">
        <v>79</v>
      </c>
      <c r="C252" s="9" t="s">
        <v>255</v>
      </c>
      <c r="D252" s="10">
        <v>0.12</v>
      </c>
      <c r="E252" s="10">
        <v>0.01</v>
      </c>
      <c r="F252" s="10">
        <v>0.66</v>
      </c>
      <c r="G252" s="10">
        <v>3.32</v>
      </c>
      <c r="H252" s="10">
        <v>0.47499999999999998</v>
      </c>
      <c r="I252" s="11"/>
    </row>
    <row r="253" spans="1:9">
      <c r="A253" s="57"/>
      <c r="B253" s="50" t="s">
        <v>71</v>
      </c>
      <c r="C253" s="9" t="s">
        <v>256</v>
      </c>
      <c r="D253" s="10">
        <v>0</v>
      </c>
      <c r="E253" s="10">
        <v>1.87</v>
      </c>
      <c r="F253" s="10">
        <v>0</v>
      </c>
      <c r="G253" s="10">
        <v>16.86</v>
      </c>
      <c r="H253" s="10">
        <v>0</v>
      </c>
      <c r="I253" s="11"/>
    </row>
    <row r="254" spans="1:9">
      <c r="A254" s="57"/>
      <c r="B254" s="50" t="s">
        <v>257</v>
      </c>
      <c r="C254" s="9" t="s">
        <v>258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1"/>
    </row>
    <row r="255" spans="1:9">
      <c r="A255" s="6" t="s">
        <v>122</v>
      </c>
      <c r="B255" s="49" t="s">
        <v>259</v>
      </c>
      <c r="C255" s="7" t="s">
        <v>42</v>
      </c>
      <c r="D255" s="7">
        <f>SUM(D256:D258)</f>
        <v>0.11</v>
      </c>
      <c r="E255" s="7">
        <f t="shared" ref="E255:H255" si="52">SUM(E256:E258)</f>
        <v>0.03</v>
      </c>
      <c r="F255" s="7">
        <f t="shared" si="52"/>
        <v>8.1</v>
      </c>
      <c r="G255" s="7">
        <f t="shared" si="52"/>
        <v>33.059999999999995</v>
      </c>
      <c r="H255" s="7">
        <f t="shared" si="52"/>
        <v>5.3999999999999999E-2</v>
      </c>
      <c r="I255" s="8" t="s">
        <v>260</v>
      </c>
    </row>
    <row r="256" spans="1:9">
      <c r="A256" s="59"/>
      <c r="B256" s="50" t="s">
        <v>261</v>
      </c>
      <c r="C256" s="9" t="s">
        <v>262</v>
      </c>
      <c r="D256" s="10">
        <v>0.11</v>
      </c>
      <c r="E256" s="10">
        <v>0.03</v>
      </c>
      <c r="F256" s="10">
        <v>0.02</v>
      </c>
      <c r="G256" s="10">
        <v>0.76</v>
      </c>
      <c r="H256" s="10">
        <v>5.3999999999999999E-2</v>
      </c>
      <c r="I256" s="11"/>
    </row>
    <row r="257" spans="1:9">
      <c r="A257" s="59"/>
      <c r="B257" s="50" t="s">
        <v>47</v>
      </c>
      <c r="C257" s="9" t="s">
        <v>116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1"/>
    </row>
    <row r="258" spans="1:9">
      <c r="A258" s="59"/>
      <c r="B258" s="50" t="s">
        <v>45</v>
      </c>
      <c r="C258" s="10" t="s">
        <v>163</v>
      </c>
      <c r="D258" s="10">
        <v>0</v>
      </c>
      <c r="E258" s="10">
        <v>0</v>
      </c>
      <c r="F258" s="10">
        <v>8.08</v>
      </c>
      <c r="G258" s="10">
        <v>32.299999999999997</v>
      </c>
      <c r="H258" s="10">
        <v>0</v>
      </c>
      <c r="I258" s="11"/>
    </row>
    <row r="259" spans="1:9">
      <c r="A259" s="6" t="s">
        <v>122</v>
      </c>
      <c r="B259" s="49" t="s">
        <v>22</v>
      </c>
      <c r="C259" s="7" t="s">
        <v>29</v>
      </c>
      <c r="D259" s="7">
        <f>SUM(D260)</f>
        <v>2.64</v>
      </c>
      <c r="E259" s="7">
        <f t="shared" ref="E259:H259" si="53">SUM(E260)</f>
        <v>0.36</v>
      </c>
      <c r="F259" s="7">
        <f t="shared" si="53"/>
        <v>15.2</v>
      </c>
      <c r="G259" s="7">
        <f t="shared" si="53"/>
        <v>79.599999999999994</v>
      </c>
      <c r="H259" s="7">
        <f t="shared" si="53"/>
        <v>0</v>
      </c>
      <c r="I259" s="8" t="s">
        <v>24</v>
      </c>
    </row>
    <row r="260" spans="1:9" ht="15.75" thickBot="1">
      <c r="A260" s="60"/>
      <c r="B260" s="51" t="s">
        <v>25</v>
      </c>
      <c r="C260" s="18" t="s">
        <v>30</v>
      </c>
      <c r="D260" s="19">
        <v>2.64</v>
      </c>
      <c r="E260" s="19">
        <v>0.36</v>
      </c>
      <c r="F260" s="19">
        <v>15.2</v>
      </c>
      <c r="G260" s="19">
        <v>79.599999999999994</v>
      </c>
      <c r="H260" s="19">
        <v>0</v>
      </c>
      <c r="I260" s="20"/>
    </row>
    <row r="261" spans="1:9">
      <c r="A261" s="88" t="s">
        <v>59</v>
      </c>
      <c r="B261" s="89"/>
      <c r="C261" s="21">
        <v>270</v>
      </c>
      <c r="D261" s="21">
        <f>SUM(D247,D255,D259,)</f>
        <v>3.45</v>
      </c>
      <c r="E261" s="21">
        <f t="shared" ref="E261:H261" si="54">SUM(E247,E255,E259,)</f>
        <v>2.35</v>
      </c>
      <c r="F261" s="21">
        <f t="shared" si="54"/>
        <v>26.95</v>
      </c>
      <c r="G261" s="21">
        <f t="shared" si="54"/>
        <v>148.08999999999997</v>
      </c>
      <c r="H261" s="21">
        <f t="shared" si="54"/>
        <v>4.5540000000000003</v>
      </c>
      <c r="I261" s="22"/>
    </row>
    <row r="262" spans="1:9" ht="16.5" thickBot="1">
      <c r="A262" s="90" t="s">
        <v>144</v>
      </c>
      <c r="B262" s="91"/>
      <c r="C262" s="23">
        <f>SUM(C212,C215,C246,C261,)</f>
        <v>1442</v>
      </c>
      <c r="D262" s="23">
        <f t="shared" ref="D262:H262" si="55">SUM(D212,D215,D246,D261,)</f>
        <v>37.380000000000003</v>
      </c>
      <c r="E262" s="23">
        <f t="shared" si="55"/>
        <v>39.550000000000004</v>
      </c>
      <c r="F262" s="23">
        <f t="shared" si="55"/>
        <v>156.57999999999998</v>
      </c>
      <c r="G262" s="23">
        <f t="shared" si="55"/>
        <v>1148.3499999999999</v>
      </c>
      <c r="H262" s="23">
        <f t="shared" si="55"/>
        <v>64.97</v>
      </c>
      <c r="I262" s="24"/>
    </row>
    <row r="264" spans="1:9" s="47" customFormat="1">
      <c r="A264" s="52"/>
      <c r="B264" s="52"/>
    </row>
    <row r="266" spans="1:9" ht="15.75" thickBot="1"/>
    <row r="267" spans="1:9">
      <c r="A267" s="101" t="s">
        <v>1</v>
      </c>
      <c r="B267" s="103" t="s">
        <v>2</v>
      </c>
      <c r="C267" s="105" t="s">
        <v>3</v>
      </c>
      <c r="D267" s="73" t="s">
        <v>4</v>
      </c>
      <c r="E267" s="73"/>
      <c r="F267" s="73"/>
      <c r="G267" s="73" t="s">
        <v>5</v>
      </c>
      <c r="H267" s="95" t="s">
        <v>6</v>
      </c>
      <c r="I267" s="97" t="s">
        <v>7</v>
      </c>
    </row>
    <row r="268" spans="1:9" ht="15.75" thickBot="1">
      <c r="A268" s="102"/>
      <c r="B268" s="104"/>
      <c r="C268" s="106"/>
      <c r="D268" s="5" t="s">
        <v>8</v>
      </c>
      <c r="E268" s="5" t="s">
        <v>9</v>
      </c>
      <c r="F268" s="5" t="s">
        <v>10</v>
      </c>
      <c r="G268" s="94"/>
      <c r="H268" s="96"/>
      <c r="I268" s="98"/>
    </row>
    <row r="269" spans="1:9">
      <c r="A269" s="88" t="s">
        <v>263</v>
      </c>
      <c r="B269" s="99"/>
      <c r="C269" s="99"/>
      <c r="D269" s="99"/>
      <c r="E269" s="99"/>
      <c r="F269" s="99"/>
      <c r="G269" s="99"/>
      <c r="H269" s="99"/>
      <c r="I269" s="100"/>
    </row>
    <row r="270" spans="1:9">
      <c r="A270" s="6" t="s">
        <v>12</v>
      </c>
      <c r="B270" s="49" t="s">
        <v>13</v>
      </c>
      <c r="C270" s="7" t="s">
        <v>27</v>
      </c>
      <c r="D270" s="7">
        <f>SUM(D271)</f>
        <v>0.09</v>
      </c>
      <c r="E270" s="7">
        <f t="shared" ref="E270:H270" si="56">SUM(E271)</f>
        <v>4.3</v>
      </c>
      <c r="F270" s="7">
        <f t="shared" si="56"/>
        <v>0.12</v>
      </c>
      <c r="G270" s="7">
        <f t="shared" si="56"/>
        <v>39.619999999999997</v>
      </c>
      <c r="H270" s="7">
        <f t="shared" si="56"/>
        <v>0</v>
      </c>
      <c r="I270" s="8" t="s">
        <v>15</v>
      </c>
    </row>
    <row r="271" spans="1:9">
      <c r="A271" s="59"/>
      <c r="B271" s="50" t="s">
        <v>13</v>
      </c>
      <c r="C271" s="9" t="s">
        <v>28</v>
      </c>
      <c r="D271" s="10">
        <v>0.09</v>
      </c>
      <c r="E271" s="10">
        <v>4.3</v>
      </c>
      <c r="F271" s="10">
        <v>0.12</v>
      </c>
      <c r="G271" s="10">
        <v>39.619999999999997</v>
      </c>
      <c r="H271" s="10">
        <v>0</v>
      </c>
      <c r="I271" s="11"/>
    </row>
    <row r="272" spans="1:9">
      <c r="A272" s="6" t="s">
        <v>12</v>
      </c>
      <c r="B272" s="49" t="s">
        <v>22</v>
      </c>
      <c r="C272" s="7" t="s">
        <v>29</v>
      </c>
      <c r="D272" s="7">
        <f>SUM(D273)</f>
        <v>2.64</v>
      </c>
      <c r="E272" s="7">
        <f t="shared" ref="E272:H272" si="57">SUM(E273)</f>
        <v>0.36</v>
      </c>
      <c r="F272" s="7">
        <f t="shared" si="57"/>
        <v>15.2</v>
      </c>
      <c r="G272" s="7">
        <f t="shared" si="57"/>
        <v>79.599999999999994</v>
      </c>
      <c r="H272" s="7">
        <f t="shared" si="57"/>
        <v>0</v>
      </c>
      <c r="I272" s="8" t="s">
        <v>24</v>
      </c>
    </row>
    <row r="273" spans="1:9">
      <c r="A273" s="59"/>
      <c r="B273" s="50" t="s">
        <v>25</v>
      </c>
      <c r="C273" s="9" t="s">
        <v>30</v>
      </c>
      <c r="D273" s="10">
        <v>2.64</v>
      </c>
      <c r="E273" s="10">
        <v>0.36</v>
      </c>
      <c r="F273" s="10">
        <v>15.2</v>
      </c>
      <c r="G273" s="10">
        <v>79.599999999999994</v>
      </c>
      <c r="H273" s="10">
        <v>0</v>
      </c>
      <c r="I273" s="11"/>
    </row>
    <row r="274" spans="1:9" ht="16.5" customHeight="1">
      <c r="A274" s="6" t="s">
        <v>12</v>
      </c>
      <c r="B274" s="49" t="s">
        <v>266</v>
      </c>
      <c r="C274" s="7" t="s">
        <v>268</v>
      </c>
      <c r="D274" s="7">
        <f>SUM(D275:D282)</f>
        <v>24.740000000000002</v>
      </c>
      <c r="E274" s="7">
        <f t="shared" ref="E274:H274" si="58">SUM(E275:E282)</f>
        <v>16.940000000000001</v>
      </c>
      <c r="F274" s="7">
        <f t="shared" si="58"/>
        <v>21.330000000000002</v>
      </c>
      <c r="G274" s="7">
        <f t="shared" si="58"/>
        <v>335.96</v>
      </c>
      <c r="H274" s="7">
        <f t="shared" si="58"/>
        <v>1.44</v>
      </c>
      <c r="I274" s="8" t="s">
        <v>77</v>
      </c>
    </row>
    <row r="275" spans="1:9">
      <c r="A275" s="59"/>
      <c r="B275" s="50" t="s">
        <v>43</v>
      </c>
      <c r="C275" s="14" t="s">
        <v>114</v>
      </c>
      <c r="D275" s="12">
        <v>0.15</v>
      </c>
      <c r="E275" s="12">
        <v>0.03</v>
      </c>
      <c r="F275" s="12">
        <v>3.46</v>
      </c>
      <c r="G275" s="12">
        <v>13.87</v>
      </c>
      <c r="H275" s="12">
        <v>0</v>
      </c>
      <c r="I275" s="13"/>
    </row>
    <row r="276" spans="1:9">
      <c r="A276" s="59"/>
      <c r="B276" s="50" t="s">
        <v>264</v>
      </c>
      <c r="C276" s="14" t="s">
        <v>269</v>
      </c>
      <c r="D276" s="12">
        <v>1.26</v>
      </c>
      <c r="E276" s="12">
        <v>0.12</v>
      </c>
      <c r="F276" s="12">
        <v>8.65</v>
      </c>
      <c r="G276" s="12">
        <v>40.79</v>
      </c>
      <c r="H276" s="12">
        <v>0</v>
      </c>
      <c r="I276" s="13"/>
    </row>
    <row r="277" spans="1:9">
      <c r="A277" s="59"/>
      <c r="B277" s="50" t="s">
        <v>265</v>
      </c>
      <c r="C277" s="14" t="s">
        <v>270</v>
      </c>
      <c r="D277" s="12">
        <v>20.170000000000002</v>
      </c>
      <c r="E277" s="12">
        <v>10.87</v>
      </c>
      <c r="F277" s="12">
        <v>2.42</v>
      </c>
      <c r="G277" s="12">
        <v>187.52</v>
      </c>
      <c r="H277" s="12">
        <v>0.60399999999999998</v>
      </c>
      <c r="I277" s="13"/>
    </row>
    <row r="278" spans="1:9">
      <c r="A278" s="59"/>
      <c r="B278" s="50" t="s">
        <v>13</v>
      </c>
      <c r="C278" s="14" t="s">
        <v>178</v>
      </c>
      <c r="D278" s="12">
        <v>0.05</v>
      </c>
      <c r="E278" s="12">
        <v>2.15</v>
      </c>
      <c r="F278" s="12">
        <v>0.06</v>
      </c>
      <c r="G278" s="12">
        <v>19.809999999999999</v>
      </c>
      <c r="H278" s="12">
        <v>0</v>
      </c>
      <c r="I278" s="13"/>
    </row>
    <row r="279" spans="1:9">
      <c r="A279" s="59"/>
      <c r="B279" s="50" t="s">
        <v>85</v>
      </c>
      <c r="C279" s="9" t="s">
        <v>267</v>
      </c>
      <c r="D279" s="10">
        <v>0.22</v>
      </c>
      <c r="E279" s="10">
        <v>0.8</v>
      </c>
      <c r="F279" s="10">
        <v>0.31</v>
      </c>
      <c r="G279" s="10">
        <v>9.52</v>
      </c>
      <c r="H279" s="10">
        <v>0.04</v>
      </c>
      <c r="I279" s="11"/>
    </row>
    <row r="280" spans="1:9">
      <c r="A280" s="59"/>
      <c r="B280" s="50" t="s">
        <v>46</v>
      </c>
      <c r="C280" s="14" t="s">
        <v>271</v>
      </c>
      <c r="D280" s="12">
        <v>1.78</v>
      </c>
      <c r="E280" s="12">
        <v>1.96</v>
      </c>
      <c r="F280" s="12">
        <v>2.88</v>
      </c>
      <c r="G280" s="12">
        <v>36.75</v>
      </c>
      <c r="H280" s="12">
        <v>0.79600000000000004</v>
      </c>
      <c r="I280" s="13"/>
    </row>
    <row r="281" spans="1:9">
      <c r="A281" s="59"/>
      <c r="B281" s="50" t="s">
        <v>45</v>
      </c>
      <c r="C281" s="14" t="s">
        <v>178</v>
      </c>
      <c r="D281" s="12">
        <v>0</v>
      </c>
      <c r="E281" s="12">
        <v>0</v>
      </c>
      <c r="F281" s="12">
        <v>3.49</v>
      </c>
      <c r="G281" s="12">
        <v>13.96</v>
      </c>
      <c r="H281" s="12">
        <v>0</v>
      </c>
      <c r="I281" s="13"/>
    </row>
    <row r="282" spans="1:9">
      <c r="A282" s="59"/>
      <c r="B282" s="50" t="s">
        <v>154</v>
      </c>
      <c r="C282" s="14" t="s">
        <v>272</v>
      </c>
      <c r="D282" s="12">
        <v>1.1100000000000001</v>
      </c>
      <c r="E282" s="12">
        <v>1.01</v>
      </c>
      <c r="F282" s="12">
        <v>0.06</v>
      </c>
      <c r="G282" s="12">
        <v>13.74</v>
      </c>
      <c r="H282" s="12">
        <v>0</v>
      </c>
      <c r="I282" s="13"/>
    </row>
    <row r="283" spans="1:9">
      <c r="A283" s="6" t="s">
        <v>12</v>
      </c>
      <c r="B283" s="49" t="s">
        <v>259</v>
      </c>
      <c r="C283" s="7" t="s">
        <v>42</v>
      </c>
      <c r="D283" s="7">
        <f>SUM(D284:D286)</f>
        <v>0.11</v>
      </c>
      <c r="E283" s="7">
        <f t="shared" ref="E283:H283" si="59">SUM(E284:E286)</f>
        <v>0.03</v>
      </c>
      <c r="F283" s="7">
        <f t="shared" si="59"/>
        <v>8.1</v>
      </c>
      <c r="G283" s="7">
        <f t="shared" si="59"/>
        <v>33.059999999999995</v>
      </c>
      <c r="H283" s="7">
        <f t="shared" si="59"/>
        <v>5.3999999999999999E-2</v>
      </c>
      <c r="I283" s="8" t="s">
        <v>260</v>
      </c>
    </row>
    <row r="284" spans="1:9">
      <c r="A284" s="59"/>
      <c r="B284" s="50" t="s">
        <v>261</v>
      </c>
      <c r="C284" s="9" t="s">
        <v>262</v>
      </c>
      <c r="D284" s="10">
        <v>0.11</v>
      </c>
      <c r="E284" s="10">
        <v>0.03</v>
      </c>
      <c r="F284" s="10">
        <v>0.02</v>
      </c>
      <c r="G284" s="10">
        <v>0.76</v>
      </c>
      <c r="H284" s="10">
        <v>5.3999999999999999E-2</v>
      </c>
      <c r="I284" s="11"/>
    </row>
    <row r="285" spans="1:9">
      <c r="A285" s="59"/>
      <c r="B285" s="50" t="s">
        <v>47</v>
      </c>
      <c r="C285" s="9" t="s">
        <v>116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1"/>
    </row>
    <row r="286" spans="1:9">
      <c r="A286" s="59"/>
      <c r="B286" s="50" t="s">
        <v>45</v>
      </c>
      <c r="C286" s="10" t="s">
        <v>163</v>
      </c>
      <c r="D286" s="10">
        <v>0</v>
      </c>
      <c r="E286" s="10">
        <v>0</v>
      </c>
      <c r="F286" s="10">
        <v>8.08</v>
      </c>
      <c r="G286" s="10">
        <v>32.299999999999997</v>
      </c>
      <c r="H286" s="10">
        <v>0</v>
      </c>
      <c r="I286" s="11"/>
    </row>
    <row r="287" spans="1:9">
      <c r="A287" s="86" t="s">
        <v>59</v>
      </c>
      <c r="B287" s="87"/>
      <c r="C287" s="15">
        <v>402</v>
      </c>
      <c r="D287" s="15">
        <f>SUM(D270,D272,D274,D283,)</f>
        <v>27.580000000000002</v>
      </c>
      <c r="E287" s="15">
        <f t="shared" ref="E287:H287" si="60">SUM(E270,E272,E274,E283,)</f>
        <v>21.630000000000003</v>
      </c>
      <c r="F287" s="15">
        <f t="shared" si="60"/>
        <v>44.75</v>
      </c>
      <c r="G287" s="15">
        <f t="shared" si="60"/>
        <v>488.23999999999995</v>
      </c>
      <c r="H287" s="15">
        <f t="shared" si="60"/>
        <v>1.494</v>
      </c>
      <c r="I287" s="16"/>
    </row>
    <row r="288" spans="1:9">
      <c r="A288" s="6" t="s">
        <v>60</v>
      </c>
      <c r="B288" s="49" t="s">
        <v>166</v>
      </c>
      <c r="C288" s="7" t="s">
        <v>169</v>
      </c>
      <c r="D288" s="7">
        <f>SUM(D289)</f>
        <v>0.4</v>
      </c>
      <c r="E288" s="7">
        <f t="shared" ref="E288:H288" si="61">SUM(E289)</f>
        <v>0.4</v>
      </c>
      <c r="F288" s="7">
        <f t="shared" si="61"/>
        <v>9</v>
      </c>
      <c r="G288" s="7">
        <f t="shared" si="61"/>
        <v>45</v>
      </c>
      <c r="H288" s="7">
        <f t="shared" si="61"/>
        <v>165</v>
      </c>
      <c r="I288" s="8" t="s">
        <v>167</v>
      </c>
    </row>
    <row r="289" spans="1:9">
      <c r="A289" s="59"/>
      <c r="B289" s="50" t="s">
        <v>210</v>
      </c>
      <c r="C289" s="10" t="s">
        <v>273</v>
      </c>
      <c r="D289" s="10">
        <v>0.4</v>
      </c>
      <c r="E289" s="10">
        <v>0.4</v>
      </c>
      <c r="F289" s="10">
        <v>9</v>
      </c>
      <c r="G289" s="10">
        <v>45</v>
      </c>
      <c r="H289" s="10">
        <v>165</v>
      </c>
      <c r="I289" s="11"/>
    </row>
    <row r="290" spans="1:9">
      <c r="A290" s="86" t="s">
        <v>59</v>
      </c>
      <c r="B290" s="87"/>
      <c r="C290" s="15">
        <v>100</v>
      </c>
      <c r="D290" s="15">
        <f>SUM(D288)</f>
        <v>0.4</v>
      </c>
      <c r="E290" s="15">
        <f t="shared" ref="E290:H290" si="62">SUM(E288)</f>
        <v>0.4</v>
      </c>
      <c r="F290" s="15">
        <f t="shared" si="62"/>
        <v>9</v>
      </c>
      <c r="G290" s="15">
        <f t="shared" si="62"/>
        <v>45</v>
      </c>
      <c r="H290" s="15">
        <f t="shared" si="62"/>
        <v>165</v>
      </c>
      <c r="I290" s="16"/>
    </row>
    <row r="291" spans="1:9" ht="15.75" customHeight="1">
      <c r="A291" s="6" t="s">
        <v>122</v>
      </c>
      <c r="B291" s="49" t="s">
        <v>274</v>
      </c>
      <c r="C291" s="7" t="s">
        <v>73</v>
      </c>
      <c r="D291" s="7">
        <f>SUM(D292:D296)</f>
        <v>0.77</v>
      </c>
      <c r="E291" s="7">
        <f t="shared" ref="E291:H291" si="63">SUM(E292:E296)</f>
        <v>3.1199999999999997</v>
      </c>
      <c r="F291" s="7">
        <f t="shared" si="63"/>
        <v>4.55</v>
      </c>
      <c r="G291" s="7">
        <f t="shared" si="63"/>
        <v>49.62</v>
      </c>
      <c r="H291" s="7">
        <f t="shared" si="63"/>
        <v>4.7249999999999996</v>
      </c>
      <c r="I291" s="8" t="s">
        <v>275</v>
      </c>
    </row>
    <row r="292" spans="1:9">
      <c r="A292" s="59"/>
      <c r="B292" s="50" t="s">
        <v>98</v>
      </c>
      <c r="C292" s="9" t="s">
        <v>279</v>
      </c>
      <c r="D292" s="10">
        <v>0.25</v>
      </c>
      <c r="E292" s="10">
        <v>0.05</v>
      </c>
      <c r="F292" s="10">
        <v>2.04</v>
      </c>
      <c r="G292" s="10">
        <v>9.6199999999999992</v>
      </c>
      <c r="H292" s="10">
        <v>2.5</v>
      </c>
      <c r="I292" s="11"/>
    </row>
    <row r="293" spans="1:9" ht="16.5" customHeight="1">
      <c r="A293" s="59"/>
      <c r="B293" s="50" t="s">
        <v>276</v>
      </c>
      <c r="C293" s="9" t="s">
        <v>280</v>
      </c>
      <c r="D293" s="10">
        <v>0.28000000000000003</v>
      </c>
      <c r="E293" s="10">
        <v>0.05</v>
      </c>
      <c r="F293" s="10">
        <v>1.4</v>
      </c>
      <c r="G293" s="10">
        <v>7.25</v>
      </c>
      <c r="H293" s="10">
        <v>0.6</v>
      </c>
      <c r="I293" s="11"/>
    </row>
    <row r="294" spans="1:9">
      <c r="A294" s="59"/>
      <c r="B294" s="50" t="s">
        <v>277</v>
      </c>
      <c r="C294" s="9" t="s">
        <v>281</v>
      </c>
      <c r="D294" s="10">
        <v>0.16</v>
      </c>
      <c r="E294" s="10">
        <v>0.01</v>
      </c>
      <c r="F294" s="10">
        <v>0.86</v>
      </c>
      <c r="G294" s="10">
        <v>4.38</v>
      </c>
      <c r="H294" s="10">
        <v>0.625</v>
      </c>
      <c r="I294" s="11"/>
    </row>
    <row r="295" spans="1:9">
      <c r="A295" s="59"/>
      <c r="B295" s="50" t="s">
        <v>130</v>
      </c>
      <c r="C295" s="9" t="s">
        <v>142</v>
      </c>
      <c r="D295" s="10">
        <v>0</v>
      </c>
      <c r="E295" s="10">
        <v>3</v>
      </c>
      <c r="F295" s="10">
        <v>0</v>
      </c>
      <c r="G295" s="10">
        <v>26.97</v>
      </c>
      <c r="H295" s="10">
        <v>0</v>
      </c>
      <c r="I295" s="11"/>
    </row>
    <row r="296" spans="1:9">
      <c r="A296" s="59"/>
      <c r="B296" s="50" t="s">
        <v>278</v>
      </c>
      <c r="C296" s="9" t="s">
        <v>177</v>
      </c>
      <c r="D296" s="10">
        <v>0.08</v>
      </c>
      <c r="E296" s="10">
        <v>0.01</v>
      </c>
      <c r="F296" s="10">
        <v>0.25</v>
      </c>
      <c r="G296" s="10">
        <v>1.4</v>
      </c>
      <c r="H296" s="10">
        <v>1</v>
      </c>
      <c r="I296" s="11"/>
    </row>
    <row r="297" spans="1:9" ht="16.5" customHeight="1">
      <c r="A297" s="6" t="s">
        <v>56</v>
      </c>
      <c r="B297" s="49" t="s">
        <v>282</v>
      </c>
      <c r="C297" s="7" t="s">
        <v>185</v>
      </c>
      <c r="D297" s="7">
        <f>SUM(D298:D304)</f>
        <v>2.5500000000000003</v>
      </c>
      <c r="E297" s="7">
        <f t="shared" ref="E297:H297" si="64">SUM(E298:E304)</f>
        <v>1.31</v>
      </c>
      <c r="F297" s="7">
        <f t="shared" si="64"/>
        <v>16.330000000000002</v>
      </c>
      <c r="G297" s="7">
        <f t="shared" si="64"/>
        <v>87.919999999999987</v>
      </c>
      <c r="H297" s="7">
        <f t="shared" si="64"/>
        <v>11.879999999999999</v>
      </c>
      <c r="I297" s="8" t="s">
        <v>283</v>
      </c>
    </row>
    <row r="298" spans="1:9">
      <c r="A298" s="59"/>
      <c r="B298" s="50" t="s">
        <v>98</v>
      </c>
      <c r="C298" s="9" t="s">
        <v>286</v>
      </c>
      <c r="D298" s="10">
        <v>1.1200000000000001</v>
      </c>
      <c r="E298" s="10">
        <v>0.22</v>
      </c>
      <c r="F298" s="10">
        <v>9.1300000000000008</v>
      </c>
      <c r="G298" s="10">
        <v>43.12</v>
      </c>
      <c r="H298" s="10">
        <v>11.2</v>
      </c>
      <c r="I298" s="11"/>
    </row>
    <row r="299" spans="1:9">
      <c r="A299" s="59"/>
      <c r="B299" s="50" t="s">
        <v>79</v>
      </c>
      <c r="C299" s="9" t="s">
        <v>80</v>
      </c>
      <c r="D299" s="10">
        <v>0.17</v>
      </c>
      <c r="E299" s="10">
        <v>0.01</v>
      </c>
      <c r="F299" s="10">
        <v>0.88</v>
      </c>
      <c r="G299" s="10">
        <v>4.4800000000000004</v>
      </c>
      <c r="H299" s="10">
        <v>0.64</v>
      </c>
      <c r="I299" s="11"/>
    </row>
    <row r="300" spans="1:9">
      <c r="A300" s="59"/>
      <c r="B300" s="50" t="s">
        <v>83</v>
      </c>
      <c r="C300" s="9" t="s">
        <v>187</v>
      </c>
      <c r="D300" s="10">
        <v>0.12</v>
      </c>
      <c r="E300" s="10">
        <v>0.02</v>
      </c>
      <c r="F300" s="10">
        <v>0.69</v>
      </c>
      <c r="G300" s="10">
        <v>3.44</v>
      </c>
      <c r="H300" s="10">
        <v>0</v>
      </c>
      <c r="I300" s="11"/>
    </row>
    <row r="301" spans="1:9">
      <c r="A301" s="59"/>
      <c r="B301" s="50" t="s">
        <v>85</v>
      </c>
      <c r="C301" s="9" t="s">
        <v>267</v>
      </c>
      <c r="D301" s="10">
        <v>0.22</v>
      </c>
      <c r="E301" s="10">
        <v>0.8</v>
      </c>
      <c r="F301" s="10">
        <v>0.31</v>
      </c>
      <c r="G301" s="10">
        <v>9.52</v>
      </c>
      <c r="H301" s="10">
        <v>0.04</v>
      </c>
      <c r="I301" s="11"/>
    </row>
    <row r="302" spans="1:9">
      <c r="A302" s="59"/>
      <c r="B302" s="50" t="s">
        <v>47</v>
      </c>
      <c r="C302" s="9" t="s">
        <v>188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1"/>
    </row>
    <row r="303" spans="1:9" ht="16.5" customHeight="1">
      <c r="A303" s="59"/>
      <c r="B303" s="50" t="s">
        <v>44</v>
      </c>
      <c r="C303" s="9" t="s">
        <v>189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1"/>
    </row>
    <row r="304" spans="1:9">
      <c r="A304" s="59"/>
      <c r="B304" s="50" t="s">
        <v>285</v>
      </c>
      <c r="C304" s="9" t="s">
        <v>267</v>
      </c>
      <c r="D304" s="10">
        <v>0.92</v>
      </c>
      <c r="E304" s="10">
        <v>0.26</v>
      </c>
      <c r="F304" s="10">
        <v>5.32</v>
      </c>
      <c r="G304" s="10">
        <v>27.36</v>
      </c>
      <c r="H304" s="10">
        <v>0</v>
      </c>
      <c r="I304" s="11"/>
    </row>
    <row r="305" spans="1:9" ht="15.75" customHeight="1">
      <c r="A305" s="6" t="s">
        <v>56</v>
      </c>
      <c r="B305" s="49" t="s">
        <v>287</v>
      </c>
      <c r="C305" s="7" t="s">
        <v>49</v>
      </c>
      <c r="D305" s="7">
        <f>SUM(D306:D309)</f>
        <v>10.91</v>
      </c>
      <c r="E305" s="7">
        <f t="shared" ref="E305:H305" si="65">SUM(E306:E309)</f>
        <v>10.180000000000001</v>
      </c>
      <c r="F305" s="7">
        <f t="shared" si="65"/>
        <v>7.08</v>
      </c>
      <c r="G305" s="7">
        <f t="shared" si="65"/>
        <v>163.63</v>
      </c>
      <c r="H305" s="7">
        <f t="shared" si="65"/>
        <v>1.024</v>
      </c>
      <c r="I305" s="8" t="s">
        <v>288</v>
      </c>
    </row>
    <row r="306" spans="1:9" ht="15" customHeight="1">
      <c r="A306" s="59"/>
      <c r="B306" s="50" t="s">
        <v>36</v>
      </c>
      <c r="C306" s="9" t="s">
        <v>291</v>
      </c>
      <c r="D306" s="10">
        <v>0.47</v>
      </c>
      <c r="E306" s="10">
        <v>0.55000000000000004</v>
      </c>
      <c r="F306" s="10">
        <v>0.74</v>
      </c>
      <c r="G306" s="10">
        <v>9.92</v>
      </c>
      <c r="H306" s="10">
        <v>9.5000000000000001E-2</v>
      </c>
      <c r="I306" s="11"/>
    </row>
    <row r="307" spans="1:9">
      <c r="A307" s="59"/>
      <c r="B307" s="50" t="s">
        <v>289</v>
      </c>
      <c r="C307" s="9" t="s">
        <v>292</v>
      </c>
      <c r="D307" s="10">
        <v>9.4</v>
      </c>
      <c r="E307" s="10">
        <v>9.5</v>
      </c>
      <c r="F307" s="10">
        <v>0</v>
      </c>
      <c r="G307" s="10">
        <v>122.87</v>
      </c>
      <c r="H307" s="10">
        <v>0.92900000000000005</v>
      </c>
      <c r="I307" s="11"/>
    </row>
    <row r="308" spans="1:9" ht="15" customHeight="1">
      <c r="A308" s="59"/>
      <c r="B308" s="50" t="s">
        <v>290</v>
      </c>
      <c r="C308" s="9" t="s">
        <v>293</v>
      </c>
      <c r="D308" s="10">
        <v>1.04</v>
      </c>
      <c r="E308" s="10">
        <v>0.13</v>
      </c>
      <c r="F308" s="10">
        <v>6.34</v>
      </c>
      <c r="G308" s="10">
        <v>30.84</v>
      </c>
      <c r="H308" s="10">
        <v>0</v>
      </c>
      <c r="I308" s="11"/>
    </row>
    <row r="309" spans="1:9" ht="14.25" customHeight="1">
      <c r="A309" s="59"/>
      <c r="B309" s="50" t="s">
        <v>44</v>
      </c>
      <c r="C309" s="9" t="s">
        <v>294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1"/>
    </row>
    <row r="310" spans="1:9">
      <c r="A310" s="6" t="s">
        <v>56</v>
      </c>
      <c r="B310" s="49" t="s">
        <v>295</v>
      </c>
      <c r="C310" s="7" t="s">
        <v>62</v>
      </c>
      <c r="D310" s="7">
        <f>SUM(D311:D317)</f>
        <v>3.48</v>
      </c>
      <c r="E310" s="7">
        <f t="shared" ref="E310:H310" si="66">SUM(E311:E317)</f>
        <v>3.9499999999999997</v>
      </c>
      <c r="F310" s="7">
        <f t="shared" si="66"/>
        <v>15.55</v>
      </c>
      <c r="G310" s="7">
        <f t="shared" si="66"/>
        <v>113.07</v>
      </c>
      <c r="H310" s="7">
        <f t="shared" si="66"/>
        <v>27.599</v>
      </c>
      <c r="I310" s="8" t="s">
        <v>296</v>
      </c>
    </row>
    <row r="311" spans="1:9">
      <c r="A311" s="59"/>
      <c r="B311" s="50" t="s">
        <v>97</v>
      </c>
      <c r="C311" s="9" t="s">
        <v>297</v>
      </c>
      <c r="D311" s="10">
        <v>0.6</v>
      </c>
      <c r="E311" s="10">
        <v>0.03</v>
      </c>
      <c r="F311" s="10">
        <v>1.56</v>
      </c>
      <c r="G311" s="10">
        <v>9.32</v>
      </c>
      <c r="H311" s="10">
        <v>14.976000000000001</v>
      </c>
      <c r="I311" s="11"/>
    </row>
    <row r="312" spans="1:9">
      <c r="A312" s="59"/>
      <c r="B312" s="50" t="s">
        <v>98</v>
      </c>
      <c r="C312" s="9" t="s">
        <v>298</v>
      </c>
      <c r="D312" s="10">
        <v>1.06</v>
      </c>
      <c r="E312" s="10">
        <v>0.21</v>
      </c>
      <c r="F312" s="10">
        <v>8.6</v>
      </c>
      <c r="G312" s="10">
        <v>40.64</v>
      </c>
      <c r="H312" s="10">
        <v>10.555999999999999</v>
      </c>
      <c r="I312" s="11"/>
    </row>
    <row r="313" spans="1:9">
      <c r="A313" s="59"/>
      <c r="B313" s="50" t="s">
        <v>79</v>
      </c>
      <c r="C313" s="9" t="s">
        <v>299</v>
      </c>
      <c r="D313" s="10">
        <v>0.41</v>
      </c>
      <c r="E313" s="10">
        <v>0.03</v>
      </c>
      <c r="F313" s="10">
        <v>2.15</v>
      </c>
      <c r="G313" s="10">
        <v>10.92</v>
      </c>
      <c r="H313" s="10">
        <v>1.56</v>
      </c>
      <c r="I313" s="11"/>
    </row>
    <row r="314" spans="1:9">
      <c r="A314" s="59"/>
      <c r="B314" s="50" t="s">
        <v>13</v>
      </c>
      <c r="C314" s="9" t="s">
        <v>152</v>
      </c>
      <c r="D314" s="10">
        <v>0.05</v>
      </c>
      <c r="E314" s="10">
        <v>2.4</v>
      </c>
      <c r="F314" s="10">
        <v>7.0000000000000007E-2</v>
      </c>
      <c r="G314" s="10">
        <v>22.07</v>
      </c>
      <c r="H314" s="10">
        <v>0</v>
      </c>
      <c r="I314" s="11"/>
    </row>
    <row r="315" spans="1:9">
      <c r="A315" s="59"/>
      <c r="B315" s="50" t="s">
        <v>83</v>
      </c>
      <c r="C315" s="9" t="s">
        <v>300</v>
      </c>
      <c r="D315" s="10">
        <v>0.23</v>
      </c>
      <c r="E315" s="10">
        <v>0.03</v>
      </c>
      <c r="F315" s="10">
        <v>1.34</v>
      </c>
      <c r="G315" s="10">
        <v>6.72</v>
      </c>
      <c r="H315" s="10">
        <v>0</v>
      </c>
      <c r="I315" s="11"/>
    </row>
    <row r="316" spans="1:9">
      <c r="A316" s="59"/>
      <c r="B316" s="50" t="s">
        <v>46</v>
      </c>
      <c r="C316" s="9" t="s">
        <v>301</v>
      </c>
      <c r="D316" s="10">
        <v>1.1299999999999999</v>
      </c>
      <c r="E316" s="10">
        <v>1.25</v>
      </c>
      <c r="F316" s="10">
        <v>1.83</v>
      </c>
      <c r="G316" s="10">
        <v>23.4</v>
      </c>
      <c r="H316" s="10">
        <v>0.50700000000000001</v>
      </c>
      <c r="I316" s="11"/>
    </row>
    <row r="317" spans="1:9" ht="15" customHeight="1">
      <c r="A317" s="59"/>
      <c r="B317" s="50" t="s">
        <v>44</v>
      </c>
      <c r="C317" s="9" t="s">
        <v>302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1"/>
    </row>
    <row r="318" spans="1:9" ht="15" customHeight="1">
      <c r="A318" s="6" t="s">
        <v>56</v>
      </c>
      <c r="B318" s="49" t="s">
        <v>208</v>
      </c>
      <c r="C318" s="7" t="s">
        <v>42</v>
      </c>
      <c r="D318" s="7">
        <f>SUM(D319:D321)</f>
        <v>7.0000000000000007E-2</v>
      </c>
      <c r="E318" s="7">
        <f t="shared" ref="E318:H318" si="67">SUM(E319:E321)</f>
        <v>7.0000000000000007E-2</v>
      </c>
      <c r="F318" s="7">
        <f t="shared" si="67"/>
        <v>8.754999999999999</v>
      </c>
      <c r="G318" s="7">
        <f t="shared" si="67"/>
        <v>36.605000000000004</v>
      </c>
      <c r="H318" s="7">
        <f t="shared" si="67"/>
        <v>28.875</v>
      </c>
      <c r="I318" s="8" t="s">
        <v>209</v>
      </c>
    </row>
    <row r="319" spans="1:9">
      <c r="A319" s="59"/>
      <c r="B319" s="50" t="s">
        <v>47</v>
      </c>
      <c r="C319" s="9" t="s">
        <v>105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1"/>
    </row>
    <row r="320" spans="1:9">
      <c r="A320" s="59"/>
      <c r="B320" s="50" t="s">
        <v>45</v>
      </c>
      <c r="C320" s="17" t="s">
        <v>104</v>
      </c>
      <c r="D320" s="10">
        <v>0</v>
      </c>
      <c r="E320" s="10">
        <v>0</v>
      </c>
      <c r="F320" s="10">
        <v>7.18</v>
      </c>
      <c r="G320" s="10">
        <v>28.73</v>
      </c>
      <c r="H320" s="10">
        <v>0</v>
      </c>
      <c r="I320" s="11"/>
    </row>
    <row r="321" spans="1:9">
      <c r="A321" s="59"/>
      <c r="B321" s="50" t="s">
        <v>210</v>
      </c>
      <c r="C321" s="10" t="s">
        <v>211</v>
      </c>
      <c r="D321" s="10">
        <v>7.0000000000000007E-2</v>
      </c>
      <c r="E321" s="10">
        <v>7.0000000000000007E-2</v>
      </c>
      <c r="F321" s="10">
        <v>1.575</v>
      </c>
      <c r="G321" s="10">
        <v>7.875</v>
      </c>
      <c r="H321" s="10">
        <v>28.875</v>
      </c>
      <c r="I321" s="11"/>
    </row>
    <row r="322" spans="1:9">
      <c r="A322" s="6" t="s">
        <v>56</v>
      </c>
      <c r="B322" s="49" t="s">
        <v>119</v>
      </c>
      <c r="C322" s="7" t="s">
        <v>29</v>
      </c>
      <c r="D322" s="7">
        <f>SUM(D323)</f>
        <v>1.44</v>
      </c>
      <c r="E322" s="7">
        <f t="shared" ref="E322:H322" si="68">SUM(E323)</f>
        <v>0.36</v>
      </c>
      <c r="F322" s="7">
        <f t="shared" si="68"/>
        <v>12.48</v>
      </c>
      <c r="G322" s="7">
        <f t="shared" si="68"/>
        <v>59.4</v>
      </c>
      <c r="H322" s="7">
        <f t="shared" si="68"/>
        <v>0</v>
      </c>
      <c r="I322" s="8" t="s">
        <v>120</v>
      </c>
    </row>
    <row r="323" spans="1:9">
      <c r="A323" s="59"/>
      <c r="B323" s="50" t="s">
        <v>121</v>
      </c>
      <c r="C323" s="9" t="s">
        <v>30</v>
      </c>
      <c r="D323" s="10">
        <v>1.44</v>
      </c>
      <c r="E323" s="10">
        <v>0.36</v>
      </c>
      <c r="F323" s="10">
        <v>12.48</v>
      </c>
      <c r="G323" s="10">
        <v>59.4</v>
      </c>
      <c r="H323" s="10">
        <v>0</v>
      </c>
      <c r="I323" s="11"/>
    </row>
    <row r="324" spans="1:9">
      <c r="A324" s="86" t="s">
        <v>59</v>
      </c>
      <c r="B324" s="87"/>
      <c r="C324" s="15">
        <v>670</v>
      </c>
      <c r="D324" s="15">
        <f>SUM(D291,D297,D305,D310,D318,D322,)</f>
        <v>19.220000000000002</v>
      </c>
      <c r="E324" s="15">
        <f t="shared" ref="E324:H324" si="69">SUM(E291,E297,E305,E310,E318,E322,)</f>
        <v>18.990000000000002</v>
      </c>
      <c r="F324" s="15">
        <f t="shared" si="69"/>
        <v>64.745000000000005</v>
      </c>
      <c r="G324" s="15">
        <f t="shared" si="69"/>
        <v>510.24499999999995</v>
      </c>
      <c r="H324" s="15">
        <f t="shared" si="69"/>
        <v>74.102999999999994</v>
      </c>
      <c r="I324" s="16"/>
    </row>
    <row r="325" spans="1:9">
      <c r="A325" s="6" t="s">
        <v>122</v>
      </c>
      <c r="B325" s="49" t="s">
        <v>303</v>
      </c>
      <c r="C325" s="7" t="s">
        <v>29</v>
      </c>
      <c r="D325" s="7">
        <f>SUM(D326)</f>
        <v>5.08</v>
      </c>
      <c r="E325" s="7">
        <f t="shared" ref="E325:H325" si="70">SUM(E326)</f>
        <v>4.5999999999999996</v>
      </c>
      <c r="F325" s="7">
        <f t="shared" si="70"/>
        <v>0.28000000000000003</v>
      </c>
      <c r="G325" s="7">
        <f t="shared" si="70"/>
        <v>62.8</v>
      </c>
      <c r="H325" s="7">
        <f t="shared" si="70"/>
        <v>0</v>
      </c>
      <c r="I325" s="8" t="s">
        <v>304</v>
      </c>
    </row>
    <row r="326" spans="1:9">
      <c r="A326" s="59"/>
      <c r="B326" s="50" t="s">
        <v>154</v>
      </c>
      <c r="C326" s="9" t="s">
        <v>30</v>
      </c>
      <c r="D326" s="10">
        <v>5.08</v>
      </c>
      <c r="E326" s="10">
        <v>4.5999999999999996</v>
      </c>
      <c r="F326" s="10">
        <v>0.28000000000000003</v>
      </c>
      <c r="G326" s="10">
        <v>62.8</v>
      </c>
      <c r="H326" s="10">
        <v>0</v>
      </c>
      <c r="I326" s="11"/>
    </row>
    <row r="327" spans="1:9">
      <c r="A327" s="6" t="s">
        <v>122</v>
      </c>
      <c r="B327" s="49" t="s">
        <v>305</v>
      </c>
      <c r="C327" s="7" t="s">
        <v>42</v>
      </c>
      <c r="D327" s="7">
        <f>SUM(D328:D331)</f>
        <v>0.18</v>
      </c>
      <c r="E327" s="7">
        <f t="shared" ref="E327:H327" si="71">SUM(E328:E331)</f>
        <v>0.04</v>
      </c>
      <c r="F327" s="7">
        <f t="shared" si="71"/>
        <v>8.34</v>
      </c>
      <c r="G327" s="7">
        <f t="shared" si="71"/>
        <v>35.809999999999995</v>
      </c>
      <c r="H327" s="7">
        <f t="shared" si="71"/>
        <v>3.294</v>
      </c>
      <c r="I327" s="8" t="s">
        <v>306</v>
      </c>
    </row>
    <row r="328" spans="1:9">
      <c r="A328" s="59"/>
      <c r="B328" s="50" t="s">
        <v>261</v>
      </c>
      <c r="C328" s="9" t="s">
        <v>262</v>
      </c>
      <c r="D328" s="10">
        <v>0.11</v>
      </c>
      <c r="E328" s="10">
        <v>0.03</v>
      </c>
      <c r="F328" s="10">
        <v>0.02</v>
      </c>
      <c r="G328" s="10">
        <v>0.76</v>
      </c>
      <c r="H328" s="10">
        <v>5.3999999999999999E-2</v>
      </c>
      <c r="I328" s="11"/>
    </row>
    <row r="329" spans="1:9">
      <c r="A329" s="59"/>
      <c r="B329" s="50" t="s">
        <v>47</v>
      </c>
      <c r="C329" s="9" t="s">
        <v>308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1"/>
    </row>
    <row r="330" spans="1:9">
      <c r="A330" s="59"/>
      <c r="B330" s="50" t="s">
        <v>45</v>
      </c>
      <c r="C330" s="10" t="s">
        <v>163</v>
      </c>
      <c r="D330" s="10">
        <v>0</v>
      </c>
      <c r="E330" s="10">
        <v>0</v>
      </c>
      <c r="F330" s="10">
        <v>8.08</v>
      </c>
      <c r="G330" s="10">
        <v>32.299999999999997</v>
      </c>
      <c r="H330" s="10">
        <v>0</v>
      </c>
      <c r="I330" s="11"/>
    </row>
    <row r="331" spans="1:9">
      <c r="A331" s="59"/>
      <c r="B331" s="50" t="s">
        <v>307</v>
      </c>
      <c r="C331" s="9" t="s">
        <v>309</v>
      </c>
      <c r="D331" s="10">
        <v>7.0000000000000007E-2</v>
      </c>
      <c r="E331" s="10">
        <v>0.01</v>
      </c>
      <c r="F331" s="10">
        <v>0.24</v>
      </c>
      <c r="G331" s="10">
        <v>2.75</v>
      </c>
      <c r="H331" s="10">
        <v>3.24</v>
      </c>
      <c r="I331" s="11"/>
    </row>
    <row r="332" spans="1:9">
      <c r="A332" s="6" t="s">
        <v>122</v>
      </c>
      <c r="B332" s="49" t="s">
        <v>17</v>
      </c>
      <c r="C332" s="7" t="s">
        <v>18</v>
      </c>
      <c r="D332" s="7">
        <f>SUM(D333,)</f>
        <v>0</v>
      </c>
      <c r="E332" s="7">
        <f t="shared" ref="E332:H332" si="72">SUM(E333,)</f>
        <v>0</v>
      </c>
      <c r="F332" s="7">
        <f t="shared" si="72"/>
        <v>0</v>
      </c>
      <c r="G332" s="7">
        <f t="shared" si="72"/>
        <v>0</v>
      </c>
      <c r="H332" s="7">
        <f t="shared" si="72"/>
        <v>0</v>
      </c>
      <c r="I332" s="8" t="s">
        <v>19</v>
      </c>
    </row>
    <row r="333" spans="1:9">
      <c r="A333" s="59"/>
      <c r="B333" s="50" t="s">
        <v>20</v>
      </c>
      <c r="C333" s="10" t="s">
        <v>21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1"/>
    </row>
    <row r="334" spans="1:9">
      <c r="A334" s="6" t="s">
        <v>122</v>
      </c>
      <c r="B334" s="49" t="s">
        <v>22</v>
      </c>
      <c r="C334" s="7" t="s">
        <v>29</v>
      </c>
      <c r="D334" s="7">
        <f>SUM(D335,)</f>
        <v>2.64</v>
      </c>
      <c r="E334" s="7">
        <f t="shared" ref="E334:H334" si="73">SUM(E335,)</f>
        <v>0.36</v>
      </c>
      <c r="F334" s="7">
        <f t="shared" si="73"/>
        <v>15.2</v>
      </c>
      <c r="G334" s="7">
        <f t="shared" si="73"/>
        <v>79.599999999999994</v>
      </c>
      <c r="H334" s="7">
        <f t="shared" si="73"/>
        <v>0</v>
      </c>
      <c r="I334" s="8" t="s">
        <v>24</v>
      </c>
    </row>
    <row r="335" spans="1:9" ht="15.75" thickBot="1">
      <c r="A335" s="62"/>
      <c r="B335" s="54" t="s">
        <v>25</v>
      </c>
      <c r="C335" s="33" t="s">
        <v>30</v>
      </c>
      <c r="D335" s="34">
        <v>2.64</v>
      </c>
      <c r="E335" s="34">
        <v>0.36</v>
      </c>
      <c r="F335" s="34">
        <v>15.2</v>
      </c>
      <c r="G335" s="34">
        <v>79.599999999999994</v>
      </c>
      <c r="H335" s="34">
        <v>0</v>
      </c>
      <c r="I335" s="35"/>
    </row>
    <row r="336" spans="1:9">
      <c r="A336" s="88" t="s">
        <v>59</v>
      </c>
      <c r="B336" s="89"/>
      <c r="C336" s="21">
        <v>275</v>
      </c>
      <c r="D336" s="21">
        <f>SUM(D325,D327,D332,D334,)</f>
        <v>7.9</v>
      </c>
      <c r="E336" s="21">
        <f t="shared" ref="E336:H336" si="74">SUM(E325,E327,E332,E334,)</f>
        <v>5</v>
      </c>
      <c r="F336" s="21">
        <f t="shared" si="74"/>
        <v>23.82</v>
      </c>
      <c r="G336" s="21">
        <f t="shared" si="74"/>
        <v>178.20999999999998</v>
      </c>
      <c r="H336" s="21">
        <f t="shared" si="74"/>
        <v>3.294</v>
      </c>
      <c r="I336" s="22"/>
    </row>
    <row r="337" spans="1:9" ht="16.5" thickBot="1">
      <c r="A337" s="90" t="s">
        <v>144</v>
      </c>
      <c r="B337" s="91"/>
      <c r="C337" s="23">
        <f>SUM(C287,C290,C324,C336,)</f>
        <v>1447</v>
      </c>
      <c r="D337" s="23">
        <f t="shared" ref="D337:H337" si="75">SUM(D287,D290,D324,D336,)</f>
        <v>55.1</v>
      </c>
      <c r="E337" s="23">
        <f t="shared" si="75"/>
        <v>46.02</v>
      </c>
      <c r="F337" s="23">
        <f t="shared" si="75"/>
        <v>142.315</v>
      </c>
      <c r="G337" s="23">
        <f t="shared" si="75"/>
        <v>1221.6949999999999</v>
      </c>
      <c r="H337" s="23">
        <f t="shared" si="75"/>
        <v>243.89099999999999</v>
      </c>
      <c r="I337" s="24"/>
    </row>
    <row r="339" spans="1:9" s="47" customFormat="1">
      <c r="A339" s="52"/>
      <c r="B339" s="52"/>
    </row>
    <row r="340" spans="1:9" s="47" customFormat="1">
      <c r="A340" s="52"/>
      <c r="B340" s="52"/>
    </row>
    <row r="341" spans="1:9" s="47" customFormat="1">
      <c r="A341" s="52"/>
      <c r="B341" s="52"/>
    </row>
    <row r="343" spans="1:9" ht="15.75" thickBot="1"/>
    <row r="344" spans="1:9">
      <c r="A344" s="101" t="s">
        <v>1</v>
      </c>
      <c r="B344" s="103" t="s">
        <v>2</v>
      </c>
      <c r="C344" s="105" t="s">
        <v>3</v>
      </c>
      <c r="D344" s="73" t="s">
        <v>4</v>
      </c>
      <c r="E344" s="73"/>
      <c r="F344" s="73"/>
      <c r="G344" s="73" t="s">
        <v>5</v>
      </c>
      <c r="H344" s="95" t="s">
        <v>6</v>
      </c>
      <c r="I344" s="97" t="s">
        <v>7</v>
      </c>
    </row>
    <row r="345" spans="1:9" ht="15.75" thickBot="1">
      <c r="A345" s="102"/>
      <c r="B345" s="104"/>
      <c r="C345" s="106"/>
      <c r="D345" s="5" t="s">
        <v>8</v>
      </c>
      <c r="E345" s="5" t="s">
        <v>9</v>
      </c>
      <c r="F345" s="5" t="s">
        <v>10</v>
      </c>
      <c r="G345" s="94"/>
      <c r="H345" s="96"/>
      <c r="I345" s="98"/>
    </row>
    <row r="346" spans="1:9">
      <c r="A346" s="88" t="s">
        <v>310</v>
      </c>
      <c r="B346" s="99"/>
      <c r="C346" s="99"/>
      <c r="D346" s="99"/>
      <c r="E346" s="99"/>
      <c r="F346" s="99"/>
      <c r="G346" s="99"/>
      <c r="H346" s="99"/>
      <c r="I346" s="100"/>
    </row>
    <row r="347" spans="1:9">
      <c r="A347" s="6" t="s">
        <v>12</v>
      </c>
      <c r="B347" s="49" t="s">
        <v>13</v>
      </c>
      <c r="C347" s="7" t="s">
        <v>27</v>
      </c>
      <c r="D347" s="7">
        <f>SUM(D348)</f>
        <v>0.09</v>
      </c>
      <c r="E347" s="7">
        <f t="shared" ref="E347:H347" si="76">SUM(E348)</f>
        <v>4.3</v>
      </c>
      <c r="F347" s="7">
        <f t="shared" si="76"/>
        <v>0.12</v>
      </c>
      <c r="G347" s="7">
        <f t="shared" si="76"/>
        <v>39.619999999999997</v>
      </c>
      <c r="H347" s="7">
        <f t="shared" si="76"/>
        <v>0</v>
      </c>
      <c r="I347" s="8" t="s">
        <v>15</v>
      </c>
    </row>
    <row r="348" spans="1:9">
      <c r="A348" s="59"/>
      <c r="B348" s="50" t="s">
        <v>13</v>
      </c>
      <c r="C348" s="9" t="s">
        <v>28</v>
      </c>
      <c r="D348" s="10">
        <v>0.09</v>
      </c>
      <c r="E348" s="10">
        <v>4.3</v>
      </c>
      <c r="F348" s="10">
        <v>0.12</v>
      </c>
      <c r="G348" s="10">
        <v>39.619999999999997</v>
      </c>
      <c r="H348" s="10">
        <v>0</v>
      </c>
      <c r="I348" s="11"/>
    </row>
    <row r="349" spans="1:9">
      <c r="A349" s="6" t="s">
        <v>12</v>
      </c>
      <c r="B349" s="49" t="s">
        <v>22</v>
      </c>
      <c r="C349" s="7" t="s">
        <v>29</v>
      </c>
      <c r="D349" s="7">
        <f>SUM(D350)</f>
        <v>2.64</v>
      </c>
      <c r="E349" s="7">
        <f t="shared" ref="E349:H349" si="77">SUM(E350)</f>
        <v>0.36</v>
      </c>
      <c r="F349" s="7">
        <f t="shared" si="77"/>
        <v>15.2</v>
      </c>
      <c r="G349" s="7">
        <f t="shared" si="77"/>
        <v>79.599999999999994</v>
      </c>
      <c r="H349" s="7">
        <f t="shared" si="77"/>
        <v>0</v>
      </c>
      <c r="I349" s="8" t="s">
        <v>24</v>
      </c>
    </row>
    <row r="350" spans="1:9">
      <c r="A350" s="59"/>
      <c r="B350" s="50" t="s">
        <v>25</v>
      </c>
      <c r="C350" s="9" t="s">
        <v>30</v>
      </c>
      <c r="D350" s="10">
        <v>2.64</v>
      </c>
      <c r="E350" s="10">
        <v>0.36</v>
      </c>
      <c r="F350" s="10">
        <v>15.2</v>
      </c>
      <c r="G350" s="10">
        <v>79.599999999999994</v>
      </c>
      <c r="H350" s="10">
        <v>0</v>
      </c>
      <c r="I350" s="11"/>
    </row>
    <row r="351" spans="1:9" ht="18" customHeight="1">
      <c r="A351" s="6" t="s">
        <v>12</v>
      </c>
      <c r="B351" s="49" t="s">
        <v>311</v>
      </c>
      <c r="C351" s="7" t="s">
        <v>185</v>
      </c>
      <c r="D351" s="7">
        <f>SUM(D352:D357)</f>
        <v>6.669999999999999</v>
      </c>
      <c r="E351" s="7">
        <f t="shared" ref="E351:H351" si="78">SUM(E352:E357)</f>
        <v>8.3000000000000007</v>
      </c>
      <c r="F351" s="7">
        <f t="shared" si="78"/>
        <v>25.04</v>
      </c>
      <c r="G351" s="7">
        <f t="shared" si="78"/>
        <v>202.66</v>
      </c>
      <c r="H351" s="7">
        <f t="shared" si="78"/>
        <v>1.95</v>
      </c>
      <c r="I351" s="8" t="s">
        <v>312</v>
      </c>
    </row>
    <row r="352" spans="1:9">
      <c r="A352" s="59"/>
      <c r="B352" s="50" t="s">
        <v>13</v>
      </c>
      <c r="C352" s="9" t="s">
        <v>16</v>
      </c>
      <c r="D352" s="10">
        <v>0.06</v>
      </c>
      <c r="E352" s="10">
        <v>3.08</v>
      </c>
      <c r="F352" s="10">
        <v>0.08</v>
      </c>
      <c r="G352" s="10">
        <v>28.3</v>
      </c>
      <c r="H352" s="10">
        <v>0</v>
      </c>
      <c r="I352" s="11"/>
    </row>
    <row r="353" spans="1:9">
      <c r="A353" s="59"/>
      <c r="B353" s="50" t="s">
        <v>46</v>
      </c>
      <c r="C353" s="9" t="s">
        <v>65</v>
      </c>
      <c r="D353" s="10">
        <v>4.3499999999999996</v>
      </c>
      <c r="E353" s="10">
        <v>4.8</v>
      </c>
      <c r="F353" s="10">
        <v>7.05</v>
      </c>
      <c r="G353" s="10">
        <v>90</v>
      </c>
      <c r="H353" s="10">
        <v>1.95</v>
      </c>
      <c r="I353" s="11"/>
    </row>
    <row r="354" spans="1:9">
      <c r="A354" s="59"/>
      <c r="B354" s="50" t="s">
        <v>47</v>
      </c>
      <c r="C354" s="9" t="s">
        <v>314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1"/>
    </row>
    <row r="355" spans="1:9" ht="15.75" customHeight="1">
      <c r="A355" s="59"/>
      <c r="B355" s="50" t="s">
        <v>44</v>
      </c>
      <c r="C355" s="9" t="s">
        <v>315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1"/>
    </row>
    <row r="356" spans="1:9">
      <c r="A356" s="59"/>
      <c r="B356" s="50" t="s">
        <v>45</v>
      </c>
      <c r="C356" s="9" t="s">
        <v>194</v>
      </c>
      <c r="D356" s="10">
        <v>0</v>
      </c>
      <c r="E356" s="10">
        <v>0</v>
      </c>
      <c r="F356" s="10">
        <v>3.99</v>
      </c>
      <c r="G356" s="10">
        <v>15.96</v>
      </c>
      <c r="H356" s="10">
        <v>0</v>
      </c>
      <c r="I356" s="11"/>
    </row>
    <row r="357" spans="1:9">
      <c r="A357" s="59"/>
      <c r="B357" s="50" t="s">
        <v>313</v>
      </c>
      <c r="C357" s="9" t="s">
        <v>316</v>
      </c>
      <c r="D357" s="10">
        <v>2.2599999999999998</v>
      </c>
      <c r="E357" s="10">
        <v>0.42</v>
      </c>
      <c r="F357" s="10">
        <v>13.92</v>
      </c>
      <c r="G357" s="10">
        <v>68.400000000000006</v>
      </c>
      <c r="H357" s="10">
        <v>0</v>
      </c>
      <c r="I357" s="11"/>
    </row>
    <row r="358" spans="1:9" ht="15.75" customHeight="1">
      <c r="A358" s="6" t="s">
        <v>12</v>
      </c>
      <c r="B358" s="49" t="s">
        <v>159</v>
      </c>
      <c r="C358" s="7" t="s">
        <v>42</v>
      </c>
      <c r="D358" s="7">
        <f>SUM(D359:D362)</f>
        <v>4.32</v>
      </c>
      <c r="E358" s="7">
        <f t="shared" ref="E358:H358" si="79">SUM(E359:E362)</f>
        <v>4.75</v>
      </c>
      <c r="F358" s="7">
        <f t="shared" si="79"/>
        <v>14.95</v>
      </c>
      <c r="G358" s="7">
        <f t="shared" si="79"/>
        <v>120.99999999999999</v>
      </c>
      <c r="H358" s="7">
        <f t="shared" si="79"/>
        <v>1.825</v>
      </c>
      <c r="I358" s="8" t="s">
        <v>160</v>
      </c>
    </row>
    <row r="359" spans="1:9">
      <c r="A359" s="59"/>
      <c r="B359" s="50" t="s">
        <v>46</v>
      </c>
      <c r="C359" s="9" t="s">
        <v>161</v>
      </c>
      <c r="D359" s="10">
        <v>4.07</v>
      </c>
      <c r="E359" s="10">
        <v>4.49</v>
      </c>
      <c r="F359" s="10">
        <v>6.6</v>
      </c>
      <c r="G359" s="10">
        <v>84.24</v>
      </c>
      <c r="H359" s="10">
        <v>1.825</v>
      </c>
      <c r="I359" s="11"/>
    </row>
    <row r="360" spans="1:9">
      <c r="A360" s="59"/>
      <c r="B360" s="50" t="s">
        <v>47</v>
      </c>
      <c r="C360" s="9" t="s">
        <v>162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1"/>
    </row>
    <row r="361" spans="1:9">
      <c r="A361" s="59"/>
      <c r="B361" s="50" t="s">
        <v>45</v>
      </c>
      <c r="C361" s="10" t="s">
        <v>163</v>
      </c>
      <c r="D361" s="10">
        <v>0</v>
      </c>
      <c r="E361" s="10">
        <v>0</v>
      </c>
      <c r="F361" s="10">
        <v>8.08</v>
      </c>
      <c r="G361" s="10">
        <v>32.299999999999997</v>
      </c>
      <c r="H361" s="10">
        <v>0</v>
      </c>
      <c r="I361" s="11"/>
    </row>
    <row r="362" spans="1:9">
      <c r="A362" s="59"/>
      <c r="B362" s="50" t="s">
        <v>164</v>
      </c>
      <c r="C362" s="9" t="s">
        <v>93</v>
      </c>
      <c r="D362" s="10">
        <v>0.25</v>
      </c>
      <c r="E362" s="10">
        <v>0.26</v>
      </c>
      <c r="F362" s="10">
        <v>0.27</v>
      </c>
      <c r="G362" s="10">
        <v>4.46</v>
      </c>
      <c r="H362" s="10">
        <v>0</v>
      </c>
      <c r="I362" s="11"/>
    </row>
    <row r="363" spans="1:9">
      <c r="A363" s="86" t="s">
        <v>59</v>
      </c>
      <c r="B363" s="87"/>
      <c r="C363" s="15">
        <v>427</v>
      </c>
      <c r="D363" s="15">
        <f>SUM(D347,D349,D351,D358,)</f>
        <v>13.719999999999999</v>
      </c>
      <c r="E363" s="15">
        <f t="shared" ref="E363:H363" si="80">SUM(E347,E349,E351,E358,)</f>
        <v>17.71</v>
      </c>
      <c r="F363" s="15">
        <f t="shared" si="80"/>
        <v>55.31</v>
      </c>
      <c r="G363" s="15">
        <f t="shared" si="80"/>
        <v>442.88</v>
      </c>
      <c r="H363" s="15">
        <f t="shared" si="80"/>
        <v>3.7749999999999999</v>
      </c>
      <c r="I363" s="16"/>
    </row>
    <row r="364" spans="1:9" ht="15.75" customHeight="1">
      <c r="A364" s="6" t="s">
        <v>60</v>
      </c>
      <c r="B364" s="49" t="s">
        <v>61</v>
      </c>
      <c r="C364" s="7" t="s">
        <v>42</v>
      </c>
      <c r="D364" s="7">
        <f>SUM(D365,)</f>
        <v>0.9</v>
      </c>
      <c r="E364" s="7">
        <f t="shared" ref="E364:H364" si="81">SUM(E365,)</f>
        <v>0.18</v>
      </c>
      <c r="F364" s="7">
        <f t="shared" si="81"/>
        <v>18.18</v>
      </c>
      <c r="G364" s="7">
        <f t="shared" si="81"/>
        <v>82.8</v>
      </c>
      <c r="H364" s="7">
        <f t="shared" si="81"/>
        <v>3.6</v>
      </c>
      <c r="I364" s="8" t="s">
        <v>62</v>
      </c>
    </row>
    <row r="365" spans="1:9">
      <c r="A365" s="59"/>
      <c r="B365" s="50" t="s">
        <v>63</v>
      </c>
      <c r="C365" s="9" t="s">
        <v>64</v>
      </c>
      <c r="D365" s="10">
        <v>0.9</v>
      </c>
      <c r="E365" s="10">
        <v>0.18</v>
      </c>
      <c r="F365" s="10">
        <v>18.18</v>
      </c>
      <c r="G365" s="10">
        <v>82.8</v>
      </c>
      <c r="H365" s="10">
        <v>3.6</v>
      </c>
      <c r="I365" s="11"/>
    </row>
    <row r="366" spans="1:9">
      <c r="A366" s="86" t="s">
        <v>59</v>
      </c>
      <c r="B366" s="87"/>
      <c r="C366" s="15">
        <v>180</v>
      </c>
      <c r="D366" s="15">
        <f>SUM(D364,)</f>
        <v>0.9</v>
      </c>
      <c r="E366" s="15">
        <f t="shared" ref="E366:H366" si="82">SUM(E364,)</f>
        <v>0.18</v>
      </c>
      <c r="F366" s="15">
        <f t="shared" si="82"/>
        <v>18.18</v>
      </c>
      <c r="G366" s="15">
        <f t="shared" si="82"/>
        <v>82.8</v>
      </c>
      <c r="H366" s="15">
        <f t="shared" si="82"/>
        <v>3.6</v>
      </c>
      <c r="I366" s="16"/>
    </row>
    <row r="367" spans="1:9" ht="27.75" customHeight="1">
      <c r="A367" s="6" t="s">
        <v>56</v>
      </c>
      <c r="B367" s="49" t="s">
        <v>341</v>
      </c>
      <c r="C367" s="7" t="s">
        <v>73</v>
      </c>
      <c r="D367" s="7">
        <f>SUM(D368:D371)</f>
        <v>0.82</v>
      </c>
      <c r="E367" s="7">
        <f t="shared" ref="E367:H367" si="83">SUM(E368:E371)</f>
        <v>3.55</v>
      </c>
      <c r="F367" s="7">
        <f t="shared" si="83"/>
        <v>2.4299999999999997</v>
      </c>
      <c r="G367" s="7">
        <f t="shared" si="83"/>
        <v>45.46</v>
      </c>
      <c r="H367" s="7">
        <f t="shared" si="83"/>
        <v>18.399999999999999</v>
      </c>
      <c r="I367" s="8" t="s">
        <v>120</v>
      </c>
    </row>
    <row r="368" spans="1:9">
      <c r="A368" s="59"/>
      <c r="B368" s="50" t="s">
        <v>97</v>
      </c>
      <c r="C368" s="14" t="s">
        <v>343</v>
      </c>
      <c r="D368" s="12">
        <v>0.72</v>
      </c>
      <c r="E368" s="12">
        <v>0.04</v>
      </c>
      <c r="F368" s="12">
        <v>1.88</v>
      </c>
      <c r="G368" s="12">
        <v>11.2</v>
      </c>
      <c r="H368" s="12">
        <v>18</v>
      </c>
      <c r="I368" s="13"/>
    </row>
    <row r="369" spans="1:9">
      <c r="A369" s="59"/>
      <c r="B369" s="50" t="s">
        <v>79</v>
      </c>
      <c r="C369" s="14" t="s">
        <v>342</v>
      </c>
      <c r="D369" s="12">
        <v>0.1</v>
      </c>
      <c r="E369" s="12">
        <v>0.01</v>
      </c>
      <c r="F369" s="12">
        <v>0.55000000000000004</v>
      </c>
      <c r="G369" s="12">
        <v>2.8</v>
      </c>
      <c r="H369" s="12">
        <v>0.4</v>
      </c>
      <c r="I369" s="13"/>
    </row>
    <row r="370" spans="1:9">
      <c r="A370" s="59"/>
      <c r="B370" s="50" t="s">
        <v>130</v>
      </c>
      <c r="C370" s="14" t="s">
        <v>178</v>
      </c>
      <c r="D370" s="12">
        <v>0</v>
      </c>
      <c r="E370" s="12">
        <v>3.5</v>
      </c>
      <c r="F370" s="12">
        <v>0</v>
      </c>
      <c r="G370" s="12">
        <v>31.46</v>
      </c>
      <c r="H370" s="12">
        <v>0</v>
      </c>
      <c r="I370" s="13"/>
    </row>
    <row r="371" spans="1:9" ht="15.75" customHeight="1">
      <c r="A371" s="59"/>
      <c r="B371" s="50" t="s">
        <v>44</v>
      </c>
      <c r="C371" s="14" t="s">
        <v>179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3"/>
    </row>
    <row r="372" spans="1:9" ht="16.5" customHeight="1">
      <c r="A372" s="6" t="s">
        <v>56</v>
      </c>
      <c r="B372" s="49" t="s">
        <v>317</v>
      </c>
      <c r="C372" s="7" t="s">
        <v>185</v>
      </c>
      <c r="D372" s="7">
        <f>SUM(D373:D379)</f>
        <v>2.0100000000000002</v>
      </c>
      <c r="E372" s="7">
        <f t="shared" ref="E372:H372" si="84">SUM(E373:E379)</f>
        <v>0.45999999999999996</v>
      </c>
      <c r="F372" s="7">
        <f t="shared" si="84"/>
        <v>15.680000000000001</v>
      </c>
      <c r="G372" s="7">
        <f t="shared" si="84"/>
        <v>75.279999999999987</v>
      </c>
      <c r="H372" s="7">
        <f t="shared" si="84"/>
        <v>11.84</v>
      </c>
      <c r="I372" s="8" t="s">
        <v>318</v>
      </c>
    </row>
    <row r="373" spans="1:9">
      <c r="A373" s="59"/>
      <c r="B373" s="50" t="s">
        <v>98</v>
      </c>
      <c r="C373" s="9" t="s">
        <v>286</v>
      </c>
      <c r="D373" s="10">
        <v>1.1200000000000001</v>
      </c>
      <c r="E373" s="10">
        <v>0.22</v>
      </c>
      <c r="F373" s="10">
        <v>9.1300000000000008</v>
      </c>
      <c r="G373" s="10">
        <v>43.12</v>
      </c>
      <c r="H373" s="10">
        <v>11.2</v>
      </c>
      <c r="I373" s="11"/>
    </row>
    <row r="374" spans="1:9">
      <c r="A374" s="59"/>
      <c r="B374" s="50" t="s">
        <v>79</v>
      </c>
      <c r="C374" s="9" t="s">
        <v>80</v>
      </c>
      <c r="D374" s="10">
        <v>0.17</v>
      </c>
      <c r="E374" s="10">
        <v>0.01</v>
      </c>
      <c r="F374" s="10">
        <v>0.88</v>
      </c>
      <c r="G374" s="10">
        <v>4.4800000000000004</v>
      </c>
      <c r="H374" s="10">
        <v>0.64</v>
      </c>
      <c r="I374" s="11"/>
    </row>
    <row r="375" spans="1:9">
      <c r="A375" s="59"/>
      <c r="B375" s="50" t="s">
        <v>83</v>
      </c>
      <c r="C375" s="9" t="s">
        <v>187</v>
      </c>
      <c r="D375" s="10">
        <v>0.12</v>
      </c>
      <c r="E375" s="10">
        <v>0.02</v>
      </c>
      <c r="F375" s="10">
        <v>0.69</v>
      </c>
      <c r="G375" s="10">
        <v>3.44</v>
      </c>
      <c r="H375" s="10">
        <v>0</v>
      </c>
      <c r="I375" s="11"/>
    </row>
    <row r="376" spans="1:9">
      <c r="A376" s="59"/>
      <c r="B376" s="50" t="s">
        <v>47</v>
      </c>
      <c r="C376" s="9" t="s">
        <v>188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1"/>
    </row>
    <row r="377" spans="1:9" ht="15.75" customHeight="1">
      <c r="A377" s="59"/>
      <c r="B377" s="50" t="s">
        <v>44</v>
      </c>
      <c r="C377" s="9" t="s">
        <v>326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1"/>
    </row>
    <row r="378" spans="1:9">
      <c r="A378" s="59"/>
      <c r="B378" s="50" t="s">
        <v>48</v>
      </c>
      <c r="C378" s="9" t="s">
        <v>267</v>
      </c>
      <c r="D378" s="10">
        <v>0.6</v>
      </c>
      <c r="E378" s="10">
        <v>0.21</v>
      </c>
      <c r="F378" s="10">
        <v>4.9800000000000004</v>
      </c>
      <c r="G378" s="10">
        <v>24.24</v>
      </c>
      <c r="H378" s="10">
        <v>0</v>
      </c>
      <c r="I378" s="11"/>
    </row>
    <row r="379" spans="1:9">
      <c r="A379" s="59"/>
      <c r="B379" s="50" t="s">
        <v>319</v>
      </c>
      <c r="C379" s="9" t="s">
        <v>327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1"/>
    </row>
    <row r="380" spans="1:9" ht="33" customHeight="1">
      <c r="A380" s="6" t="s">
        <v>56</v>
      </c>
      <c r="B380" s="49" t="s">
        <v>320</v>
      </c>
      <c r="C380" s="7" t="s">
        <v>185</v>
      </c>
      <c r="D380" s="7">
        <f>SUM(D381:D387)</f>
        <v>18.48</v>
      </c>
      <c r="E380" s="7">
        <f t="shared" ref="E380:H380" si="85">SUM(E381:E387)</f>
        <v>17.759999999999998</v>
      </c>
      <c r="F380" s="7">
        <f t="shared" si="85"/>
        <v>20.050000000000004</v>
      </c>
      <c r="G380" s="7">
        <f t="shared" si="85"/>
        <v>314.26000000000005</v>
      </c>
      <c r="H380" s="7">
        <f t="shared" si="85"/>
        <v>22.8</v>
      </c>
      <c r="I380" s="8" t="s">
        <v>169</v>
      </c>
    </row>
    <row r="381" spans="1:9">
      <c r="A381" s="59"/>
      <c r="B381" s="50" t="s">
        <v>98</v>
      </c>
      <c r="C381" s="9" t="s">
        <v>328</v>
      </c>
      <c r="D381" s="10">
        <v>2.16</v>
      </c>
      <c r="E381" s="10">
        <v>0.43</v>
      </c>
      <c r="F381" s="10">
        <v>17.600000000000001</v>
      </c>
      <c r="G381" s="10">
        <v>83.16</v>
      </c>
      <c r="H381" s="10">
        <v>21.6</v>
      </c>
      <c r="I381" s="11"/>
    </row>
    <row r="382" spans="1:9">
      <c r="A382" s="59"/>
      <c r="B382" s="50" t="s">
        <v>79</v>
      </c>
      <c r="C382" s="9" t="s">
        <v>329</v>
      </c>
      <c r="D382" s="10">
        <v>0.31</v>
      </c>
      <c r="E382" s="10">
        <v>0.02</v>
      </c>
      <c r="F382" s="10">
        <v>1.66</v>
      </c>
      <c r="G382" s="10">
        <v>8.4</v>
      </c>
      <c r="H382" s="10">
        <v>1.2</v>
      </c>
      <c r="I382" s="11"/>
    </row>
    <row r="383" spans="1:9">
      <c r="A383" s="59"/>
      <c r="B383" s="50" t="s">
        <v>13</v>
      </c>
      <c r="C383" s="9" t="s">
        <v>99</v>
      </c>
      <c r="D383" s="10">
        <v>0.08</v>
      </c>
      <c r="E383" s="10">
        <v>3.69</v>
      </c>
      <c r="F383" s="10">
        <v>0.1</v>
      </c>
      <c r="G383" s="10">
        <v>33.96</v>
      </c>
      <c r="H383" s="10">
        <v>0</v>
      </c>
      <c r="I383" s="11"/>
    </row>
    <row r="384" spans="1:9">
      <c r="A384" s="59"/>
      <c r="B384" s="50" t="s">
        <v>81</v>
      </c>
      <c r="C384" s="9" t="s">
        <v>330</v>
      </c>
      <c r="D384" s="10">
        <v>15.81</v>
      </c>
      <c r="E384" s="10">
        <v>13.6</v>
      </c>
      <c r="F384" s="10">
        <v>0</v>
      </c>
      <c r="G384" s="10">
        <v>185.3</v>
      </c>
      <c r="H384" s="10">
        <v>0</v>
      </c>
      <c r="I384" s="11"/>
    </row>
    <row r="385" spans="1:9">
      <c r="A385" s="59"/>
      <c r="B385" s="50" t="s">
        <v>83</v>
      </c>
      <c r="C385" s="9" t="s">
        <v>187</v>
      </c>
      <c r="D385" s="10">
        <v>0.12</v>
      </c>
      <c r="E385" s="10">
        <v>0.02</v>
      </c>
      <c r="F385" s="10">
        <v>0.69</v>
      </c>
      <c r="G385" s="10">
        <v>3.44</v>
      </c>
      <c r="H385" s="10">
        <v>0</v>
      </c>
      <c r="I385" s="11"/>
    </row>
    <row r="386" spans="1:9" ht="15.75" customHeight="1">
      <c r="A386" s="59"/>
      <c r="B386" s="50" t="s">
        <v>44</v>
      </c>
      <c r="C386" s="9" t="s">
        <v>326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1"/>
    </row>
    <row r="387" spans="1:9">
      <c r="A387" s="59"/>
      <c r="B387" s="50" t="s">
        <v>47</v>
      </c>
      <c r="C387" s="9" t="s">
        <v>331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1"/>
    </row>
    <row r="388" spans="1:9">
      <c r="A388" s="6" t="s">
        <v>56</v>
      </c>
      <c r="B388" s="49" t="s">
        <v>323</v>
      </c>
      <c r="C388" s="7" t="s">
        <v>42</v>
      </c>
      <c r="D388" s="7">
        <f>SUM(D389:D391)</f>
        <v>0.94</v>
      </c>
      <c r="E388" s="7">
        <f t="shared" ref="E388:H388" si="86">SUM(E389:E391)</f>
        <v>0.05</v>
      </c>
      <c r="F388" s="7">
        <f t="shared" si="86"/>
        <v>16.36</v>
      </c>
      <c r="G388" s="7">
        <f t="shared" si="86"/>
        <v>70.489999999999995</v>
      </c>
      <c r="H388" s="7">
        <f t="shared" si="86"/>
        <v>0.72</v>
      </c>
      <c r="I388" s="8" t="s">
        <v>324</v>
      </c>
    </row>
    <row r="389" spans="1:9">
      <c r="A389" s="59"/>
      <c r="B389" s="50" t="s">
        <v>47</v>
      </c>
      <c r="C389" s="9" t="s">
        <v>332</v>
      </c>
      <c r="D389" s="10">
        <v>0</v>
      </c>
      <c r="E389" s="10">
        <v>0</v>
      </c>
      <c r="F389" s="10">
        <v>0</v>
      </c>
      <c r="G389" s="10">
        <v>0</v>
      </c>
      <c r="H389" s="10">
        <v>0</v>
      </c>
      <c r="I389" s="11"/>
    </row>
    <row r="390" spans="1:9">
      <c r="A390" s="59"/>
      <c r="B390" s="50" t="s">
        <v>45</v>
      </c>
      <c r="C390" s="17" t="s">
        <v>104</v>
      </c>
      <c r="D390" s="10">
        <v>0</v>
      </c>
      <c r="E390" s="10">
        <v>0</v>
      </c>
      <c r="F390" s="10">
        <v>7.18</v>
      </c>
      <c r="G390" s="10">
        <v>28.73</v>
      </c>
      <c r="H390" s="10">
        <v>0</v>
      </c>
      <c r="I390" s="11"/>
    </row>
    <row r="391" spans="1:9">
      <c r="A391" s="59"/>
      <c r="B391" s="50" t="s">
        <v>325</v>
      </c>
      <c r="C391" s="9" t="s">
        <v>51</v>
      </c>
      <c r="D391" s="10">
        <v>0.94</v>
      </c>
      <c r="E391" s="10">
        <v>0.05</v>
      </c>
      <c r="F391" s="10">
        <v>9.18</v>
      </c>
      <c r="G391" s="10">
        <v>41.76</v>
      </c>
      <c r="H391" s="10">
        <v>0.72</v>
      </c>
      <c r="I391" s="11"/>
    </row>
    <row r="392" spans="1:9">
      <c r="A392" s="6" t="s">
        <v>56</v>
      </c>
      <c r="B392" s="49" t="s">
        <v>119</v>
      </c>
      <c r="C392" s="7" t="s">
        <v>29</v>
      </c>
      <c r="D392" s="7">
        <f>SUM(D393,)</f>
        <v>1.44</v>
      </c>
      <c r="E392" s="7">
        <f t="shared" ref="E392:H392" si="87">SUM(E393,)</f>
        <v>0.36</v>
      </c>
      <c r="F392" s="7">
        <f t="shared" si="87"/>
        <v>12.48</v>
      </c>
      <c r="G392" s="7">
        <f t="shared" si="87"/>
        <v>59.4</v>
      </c>
      <c r="H392" s="7">
        <f t="shared" si="87"/>
        <v>0</v>
      </c>
      <c r="I392" s="8" t="s">
        <v>120</v>
      </c>
    </row>
    <row r="393" spans="1:9">
      <c r="A393" s="59"/>
      <c r="B393" s="50" t="s">
        <v>121</v>
      </c>
      <c r="C393" s="9" t="s">
        <v>30</v>
      </c>
      <c r="D393" s="10">
        <v>1.44</v>
      </c>
      <c r="E393" s="10">
        <v>0.36</v>
      </c>
      <c r="F393" s="10">
        <v>12.48</v>
      </c>
      <c r="G393" s="10">
        <v>59.4</v>
      </c>
      <c r="H393" s="10">
        <v>0</v>
      </c>
      <c r="I393" s="11"/>
    </row>
    <row r="394" spans="1:9">
      <c r="A394" s="86" t="s">
        <v>59</v>
      </c>
      <c r="B394" s="87"/>
      <c r="C394" s="15">
        <v>650</v>
      </c>
      <c r="D394" s="15">
        <f>SUM(D367,D372,D380,D388,D392,)</f>
        <v>23.690000000000005</v>
      </c>
      <c r="E394" s="15">
        <f t="shared" ref="E394:H394" si="88">SUM(E367,E372,E380,E388,E392,)</f>
        <v>22.179999999999996</v>
      </c>
      <c r="F394" s="15">
        <f t="shared" si="88"/>
        <v>67</v>
      </c>
      <c r="G394" s="15">
        <f t="shared" si="88"/>
        <v>564.89</v>
      </c>
      <c r="H394" s="15">
        <f t="shared" si="88"/>
        <v>53.76</v>
      </c>
      <c r="I394" s="16"/>
    </row>
    <row r="395" spans="1:9">
      <c r="A395" s="6" t="s">
        <v>122</v>
      </c>
      <c r="B395" s="49" t="s">
        <v>333</v>
      </c>
      <c r="C395" s="7" t="s">
        <v>77</v>
      </c>
      <c r="D395" s="7">
        <f>SUM(D396:D403)</f>
        <v>6.44</v>
      </c>
      <c r="E395" s="7">
        <f t="shared" ref="E395:H395" si="89">SUM(E396:E403)</f>
        <v>8.31</v>
      </c>
      <c r="F395" s="7">
        <f t="shared" si="89"/>
        <v>46.21</v>
      </c>
      <c r="G395" s="7">
        <f t="shared" si="89"/>
        <v>285.17</v>
      </c>
      <c r="H395" s="7">
        <f t="shared" si="89"/>
        <v>0</v>
      </c>
      <c r="I395" s="8" t="s">
        <v>334</v>
      </c>
    </row>
    <row r="396" spans="1:9">
      <c r="A396" s="59"/>
      <c r="B396" s="50" t="s">
        <v>34</v>
      </c>
      <c r="C396" s="9" t="s">
        <v>336</v>
      </c>
      <c r="D396" s="10">
        <v>0</v>
      </c>
      <c r="E396" s="10">
        <v>0</v>
      </c>
      <c r="F396" s="10">
        <v>0</v>
      </c>
      <c r="G396" s="10">
        <v>0</v>
      </c>
      <c r="H396" s="10">
        <v>0</v>
      </c>
      <c r="I396" s="11"/>
    </row>
    <row r="397" spans="1:9">
      <c r="A397" s="59"/>
      <c r="B397" s="50" t="s">
        <v>335</v>
      </c>
      <c r="C397" s="9" t="s">
        <v>337</v>
      </c>
      <c r="D397" s="10">
        <v>0.17</v>
      </c>
      <c r="E397" s="10">
        <v>0.04</v>
      </c>
      <c r="F397" s="10">
        <v>0.11</v>
      </c>
      <c r="G397" s="10">
        <v>1.46</v>
      </c>
      <c r="H397" s="10">
        <v>0</v>
      </c>
      <c r="I397" s="11"/>
    </row>
    <row r="398" spans="1:9" ht="15.75" customHeight="1">
      <c r="A398" s="59"/>
      <c r="B398" s="50" t="s">
        <v>127</v>
      </c>
      <c r="C398" s="9" t="s">
        <v>338</v>
      </c>
      <c r="D398" s="10">
        <v>5.62</v>
      </c>
      <c r="E398" s="10">
        <v>0.68</v>
      </c>
      <c r="F398" s="10">
        <v>36.35</v>
      </c>
      <c r="G398" s="10">
        <v>173.68</v>
      </c>
      <c r="H398" s="10">
        <v>0</v>
      </c>
      <c r="I398" s="11"/>
    </row>
    <row r="399" spans="1:9" ht="15.75" customHeight="1">
      <c r="A399" s="59"/>
      <c r="B399" s="50" t="s">
        <v>127</v>
      </c>
      <c r="C399" s="9" t="s">
        <v>339</v>
      </c>
      <c r="D399" s="10">
        <v>0.28999999999999998</v>
      </c>
      <c r="E399" s="10">
        <v>0.03</v>
      </c>
      <c r="F399" s="10">
        <v>1.86</v>
      </c>
      <c r="G399" s="10">
        <v>8.9</v>
      </c>
      <c r="H399" s="10">
        <v>0</v>
      </c>
      <c r="I399" s="11"/>
    </row>
    <row r="400" spans="1:9" ht="15.75" customHeight="1">
      <c r="A400" s="59"/>
      <c r="B400" s="50" t="s">
        <v>44</v>
      </c>
      <c r="C400" s="9" t="s">
        <v>262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1"/>
    </row>
    <row r="401" spans="1:9">
      <c r="A401" s="59"/>
      <c r="B401" s="50" t="s">
        <v>45</v>
      </c>
      <c r="C401" s="10" t="s">
        <v>340</v>
      </c>
      <c r="D401" s="10">
        <v>0</v>
      </c>
      <c r="E401" s="10">
        <v>0</v>
      </c>
      <c r="F401" s="10">
        <v>7.68</v>
      </c>
      <c r="G401" s="10">
        <v>30.7</v>
      </c>
      <c r="H401" s="10">
        <v>0</v>
      </c>
      <c r="I401" s="11"/>
    </row>
    <row r="402" spans="1:9">
      <c r="A402" s="59"/>
      <c r="B402" s="50" t="s">
        <v>13</v>
      </c>
      <c r="C402" s="9" t="s">
        <v>89</v>
      </c>
      <c r="D402" s="10">
        <v>0.16</v>
      </c>
      <c r="E402" s="10">
        <v>7.38</v>
      </c>
      <c r="F402" s="10">
        <v>0.2</v>
      </c>
      <c r="G402" s="10">
        <v>67.92</v>
      </c>
      <c r="H402" s="10">
        <v>0</v>
      </c>
      <c r="I402" s="11"/>
    </row>
    <row r="403" spans="1:9">
      <c r="A403" s="59"/>
      <c r="B403" s="50" t="s">
        <v>129</v>
      </c>
      <c r="C403" s="9" t="s">
        <v>88</v>
      </c>
      <c r="D403" s="10">
        <v>0.2</v>
      </c>
      <c r="E403" s="10">
        <v>0.18</v>
      </c>
      <c r="F403" s="10">
        <v>0.01</v>
      </c>
      <c r="G403" s="10">
        <v>2.5099999999999998</v>
      </c>
      <c r="H403" s="10">
        <v>0</v>
      </c>
      <c r="I403" s="11"/>
    </row>
    <row r="404" spans="1:9" ht="15.75" customHeight="1">
      <c r="A404" s="6" t="s">
        <v>122</v>
      </c>
      <c r="B404" s="49" t="s">
        <v>216</v>
      </c>
      <c r="C404" s="7" t="s">
        <v>42</v>
      </c>
      <c r="D404" s="7">
        <f>SUM(D405)</f>
        <v>5.22</v>
      </c>
      <c r="E404" s="7">
        <f t="shared" ref="E404:H404" si="90">SUM(E405)</f>
        <v>5.76</v>
      </c>
      <c r="F404" s="7">
        <f t="shared" si="90"/>
        <v>8.4600000000000009</v>
      </c>
      <c r="G404" s="7">
        <f t="shared" si="90"/>
        <v>108</v>
      </c>
      <c r="H404" s="7">
        <f t="shared" si="90"/>
        <v>2.34</v>
      </c>
      <c r="I404" s="8" t="s">
        <v>217</v>
      </c>
    </row>
    <row r="405" spans="1:9" ht="15.75" thickBot="1">
      <c r="A405" s="60"/>
      <c r="B405" s="51" t="s">
        <v>46</v>
      </c>
      <c r="C405" s="18" t="s">
        <v>218</v>
      </c>
      <c r="D405" s="19">
        <v>5.22</v>
      </c>
      <c r="E405" s="19">
        <v>5.76</v>
      </c>
      <c r="F405" s="19">
        <v>8.4600000000000009</v>
      </c>
      <c r="G405" s="19">
        <v>108</v>
      </c>
      <c r="H405" s="19">
        <v>2.34</v>
      </c>
      <c r="I405" s="20"/>
    </row>
    <row r="406" spans="1:9">
      <c r="A406" s="88" t="s">
        <v>59</v>
      </c>
      <c r="B406" s="89"/>
      <c r="C406" s="21">
        <v>260</v>
      </c>
      <c r="D406" s="21">
        <f>SUM(D395,D404,)</f>
        <v>11.66</v>
      </c>
      <c r="E406" s="21">
        <f>SUM(E395,E404,)</f>
        <v>14.07</v>
      </c>
      <c r="F406" s="21">
        <f>SUM(F395,F404,)</f>
        <v>54.67</v>
      </c>
      <c r="G406" s="21">
        <f>SUM(G395,G404,)</f>
        <v>393.17</v>
      </c>
      <c r="H406" s="21">
        <f>SUM(H395,H404,)</f>
        <v>2.34</v>
      </c>
      <c r="I406" s="22"/>
    </row>
    <row r="407" spans="1:9" ht="16.5" thickBot="1">
      <c r="A407" s="90" t="s">
        <v>144</v>
      </c>
      <c r="B407" s="91"/>
      <c r="C407" s="23">
        <f>SUM(C363,C366,C394,C406,)</f>
        <v>1517</v>
      </c>
      <c r="D407" s="23">
        <f t="shared" ref="D407:H407" si="91">SUM(D363,D366,D394,D406,)</f>
        <v>49.97</v>
      </c>
      <c r="E407" s="23">
        <f t="shared" si="91"/>
        <v>54.139999999999993</v>
      </c>
      <c r="F407" s="23">
        <f t="shared" si="91"/>
        <v>195.16000000000003</v>
      </c>
      <c r="G407" s="23">
        <f t="shared" si="91"/>
        <v>1483.74</v>
      </c>
      <c r="H407" s="23">
        <f t="shared" si="91"/>
        <v>63.474999999999994</v>
      </c>
      <c r="I407" s="24"/>
    </row>
    <row r="409" spans="1:9" s="47" customFormat="1">
      <c r="A409" s="52"/>
      <c r="B409" s="52"/>
    </row>
    <row r="410" spans="1:9" s="47" customFormat="1">
      <c r="A410" s="52"/>
      <c r="B410" s="52"/>
    </row>
    <row r="411" spans="1:9" s="47" customFormat="1">
      <c r="A411" s="52"/>
      <c r="B411" s="52"/>
    </row>
    <row r="412" spans="1:9" s="47" customFormat="1">
      <c r="A412" s="52"/>
      <c r="B412" s="52"/>
    </row>
    <row r="413" spans="1:9" s="47" customFormat="1">
      <c r="A413" s="52"/>
      <c r="B413" s="52"/>
    </row>
    <row r="414" spans="1:9" s="47" customFormat="1">
      <c r="A414" s="52"/>
      <c r="B414" s="52"/>
    </row>
    <row r="416" spans="1:9" ht="15.75" thickBot="1"/>
    <row r="417" spans="1:9">
      <c r="A417" s="101" t="s">
        <v>1</v>
      </c>
      <c r="B417" s="103" t="s">
        <v>2</v>
      </c>
      <c r="C417" s="105" t="s">
        <v>3</v>
      </c>
      <c r="D417" s="73" t="s">
        <v>4</v>
      </c>
      <c r="E417" s="73"/>
      <c r="F417" s="73"/>
      <c r="G417" s="73" t="s">
        <v>5</v>
      </c>
      <c r="H417" s="95" t="s">
        <v>6</v>
      </c>
      <c r="I417" s="97" t="s">
        <v>7</v>
      </c>
    </row>
    <row r="418" spans="1:9" ht="15.75" thickBot="1">
      <c r="A418" s="102"/>
      <c r="B418" s="104"/>
      <c r="C418" s="106"/>
      <c r="D418" s="30" t="s">
        <v>8</v>
      </c>
      <c r="E418" s="30" t="s">
        <v>9</v>
      </c>
      <c r="F418" s="30" t="s">
        <v>10</v>
      </c>
      <c r="G418" s="94"/>
      <c r="H418" s="96"/>
      <c r="I418" s="98"/>
    </row>
    <row r="419" spans="1:9">
      <c r="A419" s="88" t="s">
        <v>344</v>
      </c>
      <c r="B419" s="99"/>
      <c r="C419" s="99"/>
      <c r="D419" s="99"/>
      <c r="E419" s="99"/>
      <c r="F419" s="99"/>
      <c r="G419" s="99"/>
      <c r="H419" s="99"/>
      <c r="I419" s="100"/>
    </row>
    <row r="420" spans="1:9">
      <c r="A420" s="6" t="s">
        <v>12</v>
      </c>
      <c r="B420" s="49" t="s">
        <v>13</v>
      </c>
      <c r="C420" s="7" t="s">
        <v>27</v>
      </c>
      <c r="D420" s="7">
        <f>SUM(D421)</f>
        <v>0.09</v>
      </c>
      <c r="E420" s="7">
        <f t="shared" ref="E420:H420" si="92">SUM(E421)</f>
        <v>4.3</v>
      </c>
      <c r="F420" s="7">
        <f t="shared" si="92"/>
        <v>0.12</v>
      </c>
      <c r="G420" s="7">
        <f t="shared" si="92"/>
        <v>39.619999999999997</v>
      </c>
      <c r="H420" s="7">
        <f t="shared" si="92"/>
        <v>0</v>
      </c>
      <c r="I420" s="8" t="s">
        <v>15</v>
      </c>
    </row>
    <row r="421" spans="1:9">
      <c r="A421" s="59"/>
      <c r="B421" s="50" t="s">
        <v>13</v>
      </c>
      <c r="C421" s="9" t="s">
        <v>28</v>
      </c>
      <c r="D421" s="10">
        <v>0.09</v>
      </c>
      <c r="E421" s="10">
        <v>4.3</v>
      </c>
      <c r="F421" s="10">
        <v>0.12</v>
      </c>
      <c r="G421" s="10">
        <v>39.619999999999997</v>
      </c>
      <c r="H421" s="10">
        <v>0</v>
      </c>
      <c r="I421" s="11"/>
    </row>
    <row r="422" spans="1:9">
      <c r="A422" s="6" t="s">
        <v>12</v>
      </c>
      <c r="B422" s="49" t="s">
        <v>22</v>
      </c>
      <c r="C422" s="7" t="s">
        <v>29</v>
      </c>
      <c r="D422" s="7">
        <f>SUM(D423)</f>
        <v>2.64</v>
      </c>
      <c r="E422" s="7">
        <f t="shared" ref="E422:H422" si="93">SUM(E423)</f>
        <v>0.36</v>
      </c>
      <c r="F422" s="7">
        <f t="shared" si="93"/>
        <v>15.2</v>
      </c>
      <c r="G422" s="7">
        <f t="shared" si="93"/>
        <v>79.599999999999994</v>
      </c>
      <c r="H422" s="7">
        <f t="shared" si="93"/>
        <v>0</v>
      </c>
      <c r="I422" s="8" t="s">
        <v>24</v>
      </c>
    </row>
    <row r="423" spans="1:9">
      <c r="A423" s="59"/>
      <c r="B423" s="50" t="s">
        <v>25</v>
      </c>
      <c r="C423" s="9" t="s">
        <v>30</v>
      </c>
      <c r="D423" s="10">
        <v>2.64</v>
      </c>
      <c r="E423" s="10">
        <v>0.36</v>
      </c>
      <c r="F423" s="10">
        <v>15.2</v>
      </c>
      <c r="G423" s="10">
        <v>79.599999999999994</v>
      </c>
      <c r="H423" s="10">
        <v>0</v>
      </c>
      <c r="I423" s="11"/>
    </row>
    <row r="424" spans="1:9" ht="18" customHeight="1">
      <c r="A424" s="6" t="s">
        <v>12</v>
      </c>
      <c r="B424" s="49" t="s">
        <v>345</v>
      </c>
      <c r="C424" s="7" t="s">
        <v>42</v>
      </c>
      <c r="D424" s="7">
        <f>SUM(D425:D431)</f>
        <v>5.7</v>
      </c>
      <c r="E424" s="7">
        <f t="shared" ref="E424:H424" si="94">SUM(E425:E431)</f>
        <v>8.1700000000000017</v>
      </c>
      <c r="F424" s="7">
        <f t="shared" si="94"/>
        <v>21.61</v>
      </c>
      <c r="G424" s="7">
        <f t="shared" si="94"/>
        <v>183.97</v>
      </c>
      <c r="H424" s="7">
        <f t="shared" si="94"/>
        <v>1.7549999999999999</v>
      </c>
      <c r="I424" s="8" t="s">
        <v>346</v>
      </c>
    </row>
    <row r="425" spans="1:9">
      <c r="A425" s="59"/>
      <c r="B425" s="50" t="s">
        <v>13</v>
      </c>
      <c r="C425" s="9" t="s">
        <v>52</v>
      </c>
      <c r="D425" s="10">
        <v>7.0000000000000007E-2</v>
      </c>
      <c r="E425" s="10">
        <v>3.32</v>
      </c>
      <c r="F425" s="10">
        <v>0.09</v>
      </c>
      <c r="G425" s="10">
        <v>30.56</v>
      </c>
      <c r="H425" s="10">
        <v>0</v>
      </c>
      <c r="I425" s="11"/>
    </row>
    <row r="426" spans="1:9">
      <c r="A426" s="59"/>
      <c r="B426" s="50" t="s">
        <v>46</v>
      </c>
      <c r="C426" s="9" t="s">
        <v>55</v>
      </c>
      <c r="D426" s="10">
        <v>3.92</v>
      </c>
      <c r="E426" s="10">
        <v>4.32</v>
      </c>
      <c r="F426" s="10">
        <v>6.34</v>
      </c>
      <c r="G426" s="10">
        <v>81</v>
      </c>
      <c r="H426" s="10">
        <v>1.7549999999999999</v>
      </c>
      <c r="I426" s="11"/>
    </row>
    <row r="427" spans="1:9">
      <c r="A427" s="59"/>
      <c r="B427" s="50" t="s">
        <v>47</v>
      </c>
      <c r="C427" s="9" t="s">
        <v>54</v>
      </c>
      <c r="D427" s="10">
        <v>0</v>
      </c>
      <c r="E427" s="10">
        <v>0</v>
      </c>
      <c r="F427" s="10">
        <v>0</v>
      </c>
      <c r="G427" s="10">
        <v>0</v>
      </c>
      <c r="H427" s="10">
        <v>0</v>
      </c>
      <c r="I427" s="11"/>
    </row>
    <row r="428" spans="1:9" ht="14.25" customHeight="1">
      <c r="A428" s="59"/>
      <c r="B428" s="50" t="s">
        <v>44</v>
      </c>
      <c r="C428" s="9" t="s">
        <v>53</v>
      </c>
      <c r="D428" s="10">
        <v>0</v>
      </c>
      <c r="E428" s="10">
        <v>0</v>
      </c>
      <c r="F428" s="10">
        <v>0</v>
      </c>
      <c r="G428" s="10">
        <v>0</v>
      </c>
      <c r="H428" s="10">
        <v>0</v>
      </c>
      <c r="I428" s="11"/>
    </row>
    <row r="429" spans="1:9">
      <c r="A429" s="59"/>
      <c r="B429" s="50" t="s">
        <v>45</v>
      </c>
      <c r="C429" s="10" t="s">
        <v>145</v>
      </c>
      <c r="D429" s="10">
        <v>0</v>
      </c>
      <c r="E429" s="10">
        <v>0</v>
      </c>
      <c r="F429" s="10">
        <v>3.59</v>
      </c>
      <c r="G429" s="10">
        <v>14.36</v>
      </c>
      <c r="H429" s="10">
        <v>0</v>
      </c>
      <c r="I429" s="11"/>
    </row>
    <row r="430" spans="1:9">
      <c r="A430" s="59"/>
      <c r="B430" s="50" t="s">
        <v>48</v>
      </c>
      <c r="C430" s="9" t="s">
        <v>94</v>
      </c>
      <c r="D430" s="10">
        <v>0.68</v>
      </c>
      <c r="E430" s="10">
        <v>0.23</v>
      </c>
      <c r="F430" s="10">
        <v>5.61</v>
      </c>
      <c r="G430" s="10">
        <v>27.27</v>
      </c>
      <c r="H430" s="10">
        <v>0</v>
      </c>
      <c r="I430" s="11"/>
    </row>
    <row r="431" spans="1:9">
      <c r="A431" s="59"/>
      <c r="B431" s="50" t="s">
        <v>285</v>
      </c>
      <c r="C431" s="9" t="s">
        <v>94</v>
      </c>
      <c r="D431" s="10">
        <v>1.03</v>
      </c>
      <c r="E431" s="10">
        <v>0.3</v>
      </c>
      <c r="F431" s="10">
        <v>5.98</v>
      </c>
      <c r="G431" s="10">
        <v>30.78</v>
      </c>
      <c r="H431" s="10">
        <v>0</v>
      </c>
      <c r="I431" s="11"/>
    </row>
    <row r="432" spans="1:9">
      <c r="A432" s="6" t="s">
        <v>12</v>
      </c>
      <c r="B432" s="49" t="s">
        <v>31</v>
      </c>
      <c r="C432" s="7" t="s">
        <v>42</v>
      </c>
      <c r="D432" s="7">
        <f>SUM(D433:D436)</f>
        <v>3.79</v>
      </c>
      <c r="E432" s="7">
        <f t="shared" ref="E432:H432" si="95">SUM(E433:E436)</f>
        <v>4.1500000000000004</v>
      </c>
      <c r="F432" s="7">
        <f t="shared" si="95"/>
        <v>11.76</v>
      </c>
      <c r="G432" s="7">
        <f t="shared" si="95"/>
        <v>100.57</v>
      </c>
      <c r="H432" s="7">
        <f t="shared" si="95"/>
        <v>0.66</v>
      </c>
      <c r="I432" s="8" t="s">
        <v>33</v>
      </c>
    </row>
    <row r="433" spans="1:9">
      <c r="A433" s="59"/>
      <c r="B433" s="50" t="s">
        <v>34</v>
      </c>
      <c r="C433" s="9" t="s">
        <v>38</v>
      </c>
      <c r="D433" s="10">
        <v>0</v>
      </c>
      <c r="E433" s="10">
        <v>0</v>
      </c>
      <c r="F433" s="10">
        <v>0</v>
      </c>
      <c r="G433" s="10">
        <v>0</v>
      </c>
      <c r="H433" s="10">
        <v>0</v>
      </c>
      <c r="I433" s="11"/>
    </row>
    <row r="434" spans="1:9">
      <c r="A434" s="59"/>
      <c r="B434" s="50" t="s">
        <v>35</v>
      </c>
      <c r="C434" s="9" t="s">
        <v>39</v>
      </c>
      <c r="D434" s="10">
        <v>0.49</v>
      </c>
      <c r="E434" s="10">
        <v>0.3</v>
      </c>
      <c r="F434" s="10">
        <v>0.2</v>
      </c>
      <c r="G434" s="10">
        <v>5.77</v>
      </c>
      <c r="H434" s="10">
        <v>0</v>
      </c>
      <c r="I434" s="11"/>
    </row>
    <row r="435" spans="1:9" ht="15" customHeight="1">
      <c r="A435" s="59"/>
      <c r="B435" s="50" t="s">
        <v>36</v>
      </c>
      <c r="C435" s="9" t="s">
        <v>40</v>
      </c>
      <c r="D435" s="10">
        <v>3.3</v>
      </c>
      <c r="E435" s="10">
        <v>3.85</v>
      </c>
      <c r="F435" s="10">
        <v>5.17</v>
      </c>
      <c r="G435" s="10">
        <v>69.3</v>
      </c>
      <c r="H435" s="10">
        <v>0.66</v>
      </c>
      <c r="I435" s="11"/>
    </row>
    <row r="436" spans="1:9">
      <c r="A436" s="59"/>
      <c r="B436" s="50" t="s">
        <v>37</v>
      </c>
      <c r="C436" s="10" t="s">
        <v>41</v>
      </c>
      <c r="D436" s="10">
        <v>0</v>
      </c>
      <c r="E436" s="10">
        <v>0</v>
      </c>
      <c r="F436" s="10">
        <v>6.39</v>
      </c>
      <c r="G436" s="10">
        <v>25.5</v>
      </c>
      <c r="H436" s="10">
        <v>0</v>
      </c>
      <c r="I436" s="11"/>
    </row>
    <row r="437" spans="1:9">
      <c r="A437" s="86" t="s">
        <v>59</v>
      </c>
      <c r="B437" s="87"/>
      <c r="C437" s="36">
        <v>407</v>
      </c>
      <c r="D437" s="29">
        <f>SUM(D420,D422,D424,D432,)</f>
        <v>12.219999999999999</v>
      </c>
      <c r="E437" s="29">
        <f t="shared" ref="E437:H437" si="96">SUM(E420,E422,E424,E432,)</f>
        <v>16.980000000000004</v>
      </c>
      <c r="F437" s="29">
        <f t="shared" si="96"/>
        <v>48.69</v>
      </c>
      <c r="G437" s="29">
        <f t="shared" si="96"/>
        <v>403.76</v>
      </c>
      <c r="H437" s="29">
        <f t="shared" si="96"/>
        <v>2.415</v>
      </c>
      <c r="I437" s="16"/>
    </row>
    <row r="438" spans="1:9" ht="16.5" customHeight="1">
      <c r="A438" s="6" t="s">
        <v>60</v>
      </c>
      <c r="B438" s="49" t="s">
        <v>61</v>
      </c>
      <c r="C438" s="7" t="s">
        <v>42</v>
      </c>
      <c r="D438" s="7">
        <f>SUM(D439)</f>
        <v>0.9</v>
      </c>
      <c r="E438" s="7">
        <f t="shared" ref="E438:H438" si="97">SUM(E439)</f>
        <v>0.18</v>
      </c>
      <c r="F438" s="7">
        <f t="shared" si="97"/>
        <v>18.18</v>
      </c>
      <c r="G438" s="7">
        <f t="shared" si="97"/>
        <v>82.8</v>
      </c>
      <c r="H438" s="7">
        <f t="shared" si="97"/>
        <v>3.6</v>
      </c>
      <c r="I438" s="8" t="s">
        <v>62</v>
      </c>
    </row>
    <row r="439" spans="1:9">
      <c r="A439" s="59"/>
      <c r="B439" s="50" t="s">
        <v>63</v>
      </c>
      <c r="C439" s="9" t="s">
        <v>64</v>
      </c>
      <c r="D439" s="10">
        <v>0.9</v>
      </c>
      <c r="E439" s="10">
        <v>0.18</v>
      </c>
      <c r="F439" s="10">
        <v>18.18</v>
      </c>
      <c r="G439" s="10">
        <v>82.8</v>
      </c>
      <c r="H439" s="10">
        <v>3.6</v>
      </c>
      <c r="I439" s="11"/>
    </row>
    <row r="440" spans="1:9">
      <c r="A440" s="86" t="s">
        <v>59</v>
      </c>
      <c r="B440" s="87"/>
      <c r="C440" s="29">
        <v>180</v>
      </c>
      <c r="D440" s="29">
        <f>SUM(D438)</f>
        <v>0.9</v>
      </c>
      <c r="E440" s="29">
        <f t="shared" ref="E440:H440" si="98">SUM(E438)</f>
        <v>0.18</v>
      </c>
      <c r="F440" s="29">
        <f t="shared" si="98"/>
        <v>18.18</v>
      </c>
      <c r="G440" s="29">
        <f t="shared" si="98"/>
        <v>82.8</v>
      </c>
      <c r="H440" s="29">
        <f t="shared" si="98"/>
        <v>3.6</v>
      </c>
      <c r="I440" s="16"/>
    </row>
    <row r="441" spans="1:9" ht="15" customHeight="1">
      <c r="A441" s="6" t="s">
        <v>56</v>
      </c>
      <c r="B441" s="49" t="s">
        <v>226</v>
      </c>
      <c r="C441" s="7" t="s">
        <v>73</v>
      </c>
      <c r="D441" s="7">
        <f>SUM(D442:D444)</f>
        <v>0.6</v>
      </c>
      <c r="E441" s="7">
        <f t="shared" ref="E441:H441" si="99">SUM(E442:E444)</f>
        <v>3.55</v>
      </c>
      <c r="F441" s="7">
        <f t="shared" si="99"/>
        <v>4.71</v>
      </c>
      <c r="G441" s="7">
        <f t="shared" si="99"/>
        <v>53.710000000000008</v>
      </c>
      <c r="H441" s="7">
        <f t="shared" si="99"/>
        <v>2.3250000000000002</v>
      </c>
      <c r="I441" s="8" t="s">
        <v>18</v>
      </c>
    </row>
    <row r="442" spans="1:9">
      <c r="A442" s="59"/>
      <c r="B442" s="50" t="s">
        <v>79</v>
      </c>
      <c r="C442" s="14" t="s">
        <v>227</v>
      </c>
      <c r="D442" s="12">
        <v>0.6</v>
      </c>
      <c r="E442" s="12">
        <v>0.05</v>
      </c>
      <c r="F442" s="12">
        <v>3.21</v>
      </c>
      <c r="G442" s="12">
        <v>16.27</v>
      </c>
      <c r="H442" s="12">
        <v>2.3250000000000002</v>
      </c>
      <c r="I442" s="13"/>
    </row>
    <row r="443" spans="1:9">
      <c r="A443" s="59"/>
      <c r="B443" s="50" t="s">
        <v>130</v>
      </c>
      <c r="C443" s="14" t="s">
        <v>178</v>
      </c>
      <c r="D443" s="12">
        <v>0</v>
      </c>
      <c r="E443" s="12">
        <v>3.5</v>
      </c>
      <c r="F443" s="12">
        <v>0</v>
      </c>
      <c r="G443" s="12">
        <v>31.46</v>
      </c>
      <c r="H443" s="12">
        <v>0</v>
      </c>
      <c r="I443" s="13"/>
    </row>
    <row r="444" spans="1:9">
      <c r="A444" s="59"/>
      <c r="B444" s="50" t="s">
        <v>45</v>
      </c>
      <c r="C444" s="14" t="s">
        <v>165</v>
      </c>
      <c r="D444" s="12">
        <v>0</v>
      </c>
      <c r="E444" s="12">
        <v>0</v>
      </c>
      <c r="F444" s="12">
        <v>1.5</v>
      </c>
      <c r="G444" s="12">
        <v>5.98</v>
      </c>
      <c r="H444" s="12">
        <v>0</v>
      </c>
      <c r="I444" s="13"/>
    </row>
    <row r="445" spans="1:9" ht="18" customHeight="1">
      <c r="A445" s="6" t="s">
        <v>56</v>
      </c>
      <c r="B445" s="49" t="s">
        <v>347</v>
      </c>
      <c r="C445" s="7" t="s">
        <v>185</v>
      </c>
      <c r="D445" s="7">
        <f>SUM(D446:D454)</f>
        <v>10.82</v>
      </c>
      <c r="E445" s="7">
        <f t="shared" ref="E445:H445" si="100">SUM(E446:E454)</f>
        <v>8.7200000000000006</v>
      </c>
      <c r="F445" s="7">
        <f t="shared" si="100"/>
        <v>16.93</v>
      </c>
      <c r="G445" s="7">
        <f t="shared" si="100"/>
        <v>189.53</v>
      </c>
      <c r="H445" s="7">
        <f t="shared" si="100"/>
        <v>7.1329999999999991</v>
      </c>
      <c r="I445" s="8" t="s">
        <v>72</v>
      </c>
    </row>
    <row r="446" spans="1:9">
      <c r="A446" s="59"/>
      <c r="B446" s="50" t="s">
        <v>98</v>
      </c>
      <c r="C446" s="9" t="s">
        <v>186</v>
      </c>
      <c r="D446" s="10">
        <v>0.56000000000000005</v>
      </c>
      <c r="E446" s="10">
        <v>0.11</v>
      </c>
      <c r="F446" s="10">
        <v>4.5599999999999996</v>
      </c>
      <c r="G446" s="10">
        <v>21.56</v>
      </c>
      <c r="H446" s="10">
        <v>5.6</v>
      </c>
      <c r="I446" s="11"/>
    </row>
    <row r="447" spans="1:9">
      <c r="A447" s="59"/>
      <c r="B447" s="50" t="s">
        <v>79</v>
      </c>
      <c r="C447" s="9" t="s">
        <v>80</v>
      </c>
      <c r="D447" s="10">
        <v>0.17</v>
      </c>
      <c r="E447" s="10">
        <v>0.01</v>
      </c>
      <c r="F447" s="10">
        <v>0.88</v>
      </c>
      <c r="G447" s="10">
        <v>4.4800000000000004</v>
      </c>
      <c r="H447" s="10">
        <v>0.64</v>
      </c>
      <c r="I447" s="11"/>
    </row>
    <row r="448" spans="1:9" ht="15.75" customHeight="1">
      <c r="A448" s="59"/>
      <c r="B448" s="50" t="s">
        <v>44</v>
      </c>
      <c r="C448" s="9" t="s">
        <v>326</v>
      </c>
      <c r="D448" s="10">
        <v>0</v>
      </c>
      <c r="E448" s="10">
        <v>0</v>
      </c>
      <c r="F448" s="10">
        <v>0</v>
      </c>
      <c r="G448" s="10">
        <v>0</v>
      </c>
      <c r="H448" s="10">
        <v>0</v>
      </c>
      <c r="I448" s="11"/>
    </row>
    <row r="449" spans="1:9">
      <c r="A449" s="59"/>
      <c r="B449" s="50" t="s">
        <v>313</v>
      </c>
      <c r="C449" s="9" t="s">
        <v>131</v>
      </c>
      <c r="D449" s="10">
        <v>1.81</v>
      </c>
      <c r="E449" s="10">
        <v>0.34</v>
      </c>
      <c r="F449" s="10">
        <v>11.14</v>
      </c>
      <c r="G449" s="10">
        <v>54.72</v>
      </c>
      <c r="H449" s="10">
        <v>0</v>
      </c>
      <c r="I449" s="11"/>
    </row>
    <row r="450" spans="1:9">
      <c r="A450" s="59"/>
      <c r="B450" s="50" t="s">
        <v>83</v>
      </c>
      <c r="C450" s="9" t="s">
        <v>351</v>
      </c>
      <c r="D450" s="10">
        <v>0.03</v>
      </c>
      <c r="E450" s="10">
        <v>0</v>
      </c>
      <c r="F450" s="10">
        <v>0.16</v>
      </c>
      <c r="G450" s="10">
        <v>0.79</v>
      </c>
      <c r="H450" s="10">
        <v>0</v>
      </c>
      <c r="I450" s="11"/>
    </row>
    <row r="451" spans="1:9">
      <c r="A451" s="59"/>
      <c r="B451" s="50" t="s">
        <v>277</v>
      </c>
      <c r="C451" s="9" t="s">
        <v>352</v>
      </c>
      <c r="D451" s="10">
        <v>0.03</v>
      </c>
      <c r="E451" s="10">
        <v>0</v>
      </c>
      <c r="F451" s="10">
        <v>0.17</v>
      </c>
      <c r="G451" s="10">
        <v>0.84</v>
      </c>
      <c r="H451" s="10">
        <v>0.12</v>
      </c>
      <c r="I451" s="11"/>
    </row>
    <row r="452" spans="1:9">
      <c r="A452" s="59"/>
      <c r="B452" s="50" t="s">
        <v>47</v>
      </c>
      <c r="C452" s="10" t="s">
        <v>188</v>
      </c>
      <c r="D452" s="10">
        <v>0</v>
      </c>
      <c r="E452" s="10">
        <v>0</v>
      </c>
      <c r="F452" s="10">
        <v>0</v>
      </c>
      <c r="G452" s="10">
        <v>0</v>
      </c>
      <c r="H452" s="10">
        <v>0</v>
      </c>
      <c r="I452" s="11"/>
    </row>
    <row r="453" spans="1:9">
      <c r="A453" s="59"/>
      <c r="B453" s="50" t="s">
        <v>154</v>
      </c>
      <c r="C453" s="9" t="s">
        <v>353</v>
      </c>
      <c r="D453" s="10">
        <v>0.4</v>
      </c>
      <c r="E453" s="10">
        <v>0.36</v>
      </c>
      <c r="F453" s="10">
        <v>0.02</v>
      </c>
      <c r="G453" s="10">
        <v>4.9000000000000004</v>
      </c>
      <c r="H453" s="10">
        <v>0</v>
      </c>
      <c r="I453" s="11"/>
    </row>
    <row r="454" spans="1:9">
      <c r="A454" s="59"/>
      <c r="B454" s="50" t="s">
        <v>289</v>
      </c>
      <c r="C454" s="9" t="s">
        <v>354</v>
      </c>
      <c r="D454" s="10">
        <v>7.82</v>
      </c>
      <c r="E454" s="10">
        <v>7.9</v>
      </c>
      <c r="F454" s="10">
        <v>0</v>
      </c>
      <c r="G454" s="10">
        <v>102.24</v>
      </c>
      <c r="H454" s="10">
        <v>0.77300000000000002</v>
      </c>
      <c r="I454" s="11"/>
    </row>
    <row r="455" spans="1:9" ht="15.75" customHeight="1">
      <c r="A455" s="6" t="s">
        <v>56</v>
      </c>
      <c r="B455" s="49" t="s">
        <v>348</v>
      </c>
      <c r="C455" s="32">
        <v>200</v>
      </c>
      <c r="D455" s="7">
        <f>SUM(D456:D465)</f>
        <v>13.299999999999999</v>
      </c>
      <c r="E455" s="7">
        <f t="shared" ref="E455:H455" si="101">SUM(E456:E465)</f>
        <v>14.37</v>
      </c>
      <c r="F455" s="7">
        <f t="shared" si="101"/>
        <v>10.74</v>
      </c>
      <c r="G455" s="7">
        <f t="shared" si="101"/>
        <v>227.22</v>
      </c>
      <c r="H455" s="7">
        <f t="shared" si="101"/>
        <v>59.866</v>
      </c>
      <c r="I455" s="8" t="s">
        <v>349</v>
      </c>
    </row>
    <row r="456" spans="1:9">
      <c r="A456" s="59"/>
      <c r="B456" s="50" t="s">
        <v>97</v>
      </c>
      <c r="C456" s="9" t="s">
        <v>355</v>
      </c>
      <c r="D456" s="10">
        <v>2.25</v>
      </c>
      <c r="E456" s="10">
        <v>0.12</v>
      </c>
      <c r="F456" s="10">
        <v>5.87</v>
      </c>
      <c r="G456" s="10">
        <v>34.94</v>
      </c>
      <c r="H456" s="10">
        <v>56.16</v>
      </c>
      <c r="I456" s="11"/>
    </row>
    <row r="457" spans="1:9">
      <c r="A457" s="59"/>
      <c r="B457" s="50" t="s">
        <v>250</v>
      </c>
      <c r="C457" s="9" t="s">
        <v>356</v>
      </c>
      <c r="D457" s="10">
        <v>0.24</v>
      </c>
      <c r="E457" s="10">
        <v>0.03</v>
      </c>
      <c r="F457" s="10">
        <v>1.43</v>
      </c>
      <c r="G457" s="10">
        <v>7.13</v>
      </c>
      <c r="H457" s="10">
        <v>1.74</v>
      </c>
      <c r="I457" s="11"/>
    </row>
    <row r="458" spans="1:9">
      <c r="A458" s="59"/>
      <c r="B458" s="50" t="s">
        <v>79</v>
      </c>
      <c r="C458" s="9" t="s">
        <v>357</v>
      </c>
      <c r="D458" s="10">
        <v>0.2</v>
      </c>
      <c r="E458" s="10">
        <v>0.02</v>
      </c>
      <c r="F458" s="10">
        <v>1.08</v>
      </c>
      <c r="G458" s="10">
        <v>5.46</v>
      </c>
      <c r="H458" s="10">
        <v>0.78</v>
      </c>
      <c r="I458" s="11"/>
    </row>
    <row r="459" spans="1:9">
      <c r="A459" s="59"/>
      <c r="B459" s="50" t="s">
        <v>13</v>
      </c>
      <c r="C459" s="9" t="s">
        <v>358</v>
      </c>
      <c r="D459" s="10">
        <v>0.06</v>
      </c>
      <c r="E459" s="10">
        <v>2.83</v>
      </c>
      <c r="F459" s="10">
        <v>0.08</v>
      </c>
      <c r="G459" s="10">
        <v>26.04</v>
      </c>
      <c r="H459" s="10">
        <v>0</v>
      </c>
      <c r="I459" s="11"/>
    </row>
    <row r="460" spans="1:9">
      <c r="A460" s="59"/>
      <c r="B460" s="50" t="s">
        <v>81</v>
      </c>
      <c r="C460" s="9" t="s">
        <v>359</v>
      </c>
      <c r="D460" s="10">
        <v>10.16</v>
      </c>
      <c r="E460" s="10">
        <v>8.74</v>
      </c>
      <c r="F460" s="10">
        <v>0</v>
      </c>
      <c r="G460" s="10">
        <v>119.03</v>
      </c>
      <c r="H460" s="10">
        <v>0</v>
      </c>
      <c r="I460" s="11"/>
    </row>
    <row r="461" spans="1:9">
      <c r="A461" s="59"/>
      <c r="B461" s="50" t="s">
        <v>130</v>
      </c>
      <c r="C461" s="9" t="s">
        <v>360</v>
      </c>
      <c r="D461" s="10">
        <v>0</v>
      </c>
      <c r="E461" s="10">
        <v>2.6</v>
      </c>
      <c r="F461" s="10">
        <v>0</v>
      </c>
      <c r="G461" s="10">
        <v>23.37</v>
      </c>
      <c r="H461" s="10">
        <v>0</v>
      </c>
      <c r="I461" s="11"/>
    </row>
    <row r="462" spans="1:9">
      <c r="A462" s="59"/>
      <c r="B462" s="50" t="s">
        <v>87</v>
      </c>
      <c r="C462" s="9" t="s">
        <v>360</v>
      </c>
      <c r="D462" s="10">
        <v>0.27</v>
      </c>
      <c r="E462" s="10">
        <v>0.03</v>
      </c>
      <c r="F462" s="10">
        <v>1.79</v>
      </c>
      <c r="G462" s="10">
        <v>8.68</v>
      </c>
      <c r="H462" s="10">
        <v>1.6E-2</v>
      </c>
      <c r="I462" s="11"/>
    </row>
    <row r="463" spans="1:9">
      <c r="A463" s="59"/>
      <c r="B463" s="50" t="s">
        <v>47</v>
      </c>
      <c r="C463" s="9" t="s">
        <v>361</v>
      </c>
      <c r="D463" s="10">
        <v>0</v>
      </c>
      <c r="E463" s="10">
        <v>0</v>
      </c>
      <c r="F463" s="10">
        <v>0</v>
      </c>
      <c r="G463" s="10">
        <v>0</v>
      </c>
      <c r="H463" s="10">
        <v>0</v>
      </c>
      <c r="I463" s="11"/>
    </row>
    <row r="464" spans="1:9" ht="15.75" customHeight="1">
      <c r="A464" s="59"/>
      <c r="B464" s="50" t="s">
        <v>44</v>
      </c>
      <c r="C464" s="9" t="s">
        <v>326</v>
      </c>
      <c r="D464" s="10">
        <v>0</v>
      </c>
      <c r="E464" s="10">
        <v>0</v>
      </c>
      <c r="F464" s="10">
        <v>0</v>
      </c>
      <c r="G464" s="10">
        <v>0</v>
      </c>
      <c r="H464" s="10">
        <v>0</v>
      </c>
      <c r="I464" s="11"/>
    </row>
    <row r="465" spans="1:9">
      <c r="A465" s="59"/>
      <c r="B465" s="50" t="s">
        <v>350</v>
      </c>
      <c r="C465" s="9" t="s">
        <v>360</v>
      </c>
      <c r="D465" s="10">
        <v>0.12</v>
      </c>
      <c r="E465" s="10">
        <v>0</v>
      </c>
      <c r="F465" s="10">
        <v>0.49</v>
      </c>
      <c r="G465" s="10">
        <v>2.57</v>
      </c>
      <c r="H465" s="10">
        <v>1.17</v>
      </c>
      <c r="I465" s="8"/>
    </row>
    <row r="466" spans="1:9" ht="12.75" customHeight="1">
      <c r="A466" s="6" t="s">
        <v>56</v>
      </c>
      <c r="B466" s="49" t="s">
        <v>112</v>
      </c>
      <c r="C466" s="7" t="s">
        <v>42</v>
      </c>
      <c r="D466" s="7">
        <f>SUM(D467:D469)</f>
        <v>0.08</v>
      </c>
      <c r="E466" s="7">
        <f t="shared" ref="E466:H466" si="102">SUM(E467:E469)</f>
        <v>0</v>
      </c>
      <c r="F466" s="7">
        <f t="shared" si="102"/>
        <v>10.27</v>
      </c>
      <c r="G466" s="7">
        <f t="shared" si="102"/>
        <v>40.36</v>
      </c>
      <c r="H466" s="7">
        <f t="shared" si="102"/>
        <v>0</v>
      </c>
      <c r="I466" s="8" t="s">
        <v>113</v>
      </c>
    </row>
    <row r="467" spans="1:9">
      <c r="A467" s="59"/>
      <c r="B467" s="50" t="s">
        <v>34</v>
      </c>
      <c r="C467" s="9" t="s">
        <v>116</v>
      </c>
      <c r="D467" s="10">
        <v>0</v>
      </c>
      <c r="E467" s="10">
        <v>0</v>
      </c>
      <c r="F467" s="10">
        <v>0</v>
      </c>
      <c r="G467" s="10">
        <v>0</v>
      </c>
      <c r="H467" s="10">
        <v>0</v>
      </c>
      <c r="I467" s="11"/>
    </row>
    <row r="468" spans="1:9">
      <c r="A468" s="59"/>
      <c r="B468" s="50" t="s">
        <v>45</v>
      </c>
      <c r="C468" s="10" t="s">
        <v>117</v>
      </c>
      <c r="D468" s="10">
        <v>0</v>
      </c>
      <c r="E468" s="10">
        <v>0</v>
      </c>
      <c r="F468" s="10">
        <v>6.29</v>
      </c>
      <c r="G468" s="10">
        <v>25.1</v>
      </c>
      <c r="H468" s="10">
        <v>0</v>
      </c>
      <c r="I468" s="11"/>
    </row>
    <row r="469" spans="1:9">
      <c r="A469" s="59"/>
      <c r="B469" s="50" t="s">
        <v>115</v>
      </c>
      <c r="C469" s="9" t="s">
        <v>118</v>
      </c>
      <c r="D469" s="10">
        <v>0.08</v>
      </c>
      <c r="E469" s="10">
        <v>0</v>
      </c>
      <c r="F469" s="10">
        <v>3.98</v>
      </c>
      <c r="G469" s="10">
        <v>15.26</v>
      </c>
      <c r="H469" s="10">
        <v>0</v>
      </c>
      <c r="I469" s="11"/>
    </row>
    <row r="470" spans="1:9">
      <c r="A470" s="6" t="s">
        <v>56</v>
      </c>
      <c r="B470" s="49" t="s">
        <v>119</v>
      </c>
      <c r="C470" s="7" t="s">
        <v>29</v>
      </c>
      <c r="D470" s="7">
        <f>SUM(D471,)</f>
        <v>1.44</v>
      </c>
      <c r="E470" s="7">
        <f t="shared" ref="E470:H470" si="103">SUM(E471,)</f>
        <v>0.36</v>
      </c>
      <c r="F470" s="7">
        <f t="shared" si="103"/>
        <v>12.48</v>
      </c>
      <c r="G470" s="7">
        <f t="shared" si="103"/>
        <v>59.4</v>
      </c>
      <c r="H470" s="7">
        <f t="shared" si="103"/>
        <v>0</v>
      </c>
      <c r="I470" s="8" t="s">
        <v>120</v>
      </c>
    </row>
    <row r="471" spans="1:9">
      <c r="A471" s="59"/>
      <c r="B471" s="50" t="s">
        <v>121</v>
      </c>
      <c r="C471" s="9" t="s">
        <v>30</v>
      </c>
      <c r="D471" s="10">
        <v>1.44</v>
      </c>
      <c r="E471" s="10">
        <v>0.36</v>
      </c>
      <c r="F471" s="10">
        <v>12.48</v>
      </c>
      <c r="G471" s="10">
        <v>59.4</v>
      </c>
      <c r="H471" s="10">
        <v>0</v>
      </c>
      <c r="I471" s="11"/>
    </row>
    <row r="472" spans="1:9">
      <c r="A472" s="86" t="s">
        <v>59</v>
      </c>
      <c r="B472" s="87"/>
      <c r="C472" s="29">
        <v>670</v>
      </c>
      <c r="D472" s="29">
        <f>SUM(D441,D445,D455,D466,D470,)</f>
        <v>26.24</v>
      </c>
      <c r="E472" s="29">
        <f t="shared" ref="E472:H472" si="104">SUM(E441,E445,E455,E466,E470,)</f>
        <v>27</v>
      </c>
      <c r="F472" s="29">
        <f t="shared" si="104"/>
        <v>55.13000000000001</v>
      </c>
      <c r="G472" s="29">
        <f t="shared" si="104"/>
        <v>570.22</v>
      </c>
      <c r="H472" s="29">
        <f t="shared" si="104"/>
        <v>69.323999999999998</v>
      </c>
      <c r="I472" s="16"/>
    </row>
    <row r="473" spans="1:9">
      <c r="A473" s="6" t="s">
        <v>122</v>
      </c>
      <c r="B473" s="49" t="s">
        <v>362</v>
      </c>
      <c r="C473" s="7" t="s">
        <v>77</v>
      </c>
      <c r="D473" s="7">
        <f>SUM(D474:D482)</f>
        <v>5.48</v>
      </c>
      <c r="E473" s="7">
        <f t="shared" ref="E473:H473" si="105">SUM(E474:E482)</f>
        <v>8.4099999999999984</v>
      </c>
      <c r="F473" s="7">
        <f t="shared" si="105"/>
        <v>34.53</v>
      </c>
      <c r="G473" s="7">
        <f t="shared" si="105"/>
        <v>239.21</v>
      </c>
      <c r="H473" s="7">
        <f t="shared" si="105"/>
        <v>2.46</v>
      </c>
      <c r="I473" s="8" t="s">
        <v>363</v>
      </c>
    </row>
    <row r="474" spans="1:9">
      <c r="A474" s="59"/>
      <c r="B474" s="50" t="s">
        <v>173</v>
      </c>
      <c r="C474" s="9" t="s">
        <v>364</v>
      </c>
      <c r="D474" s="10">
        <v>0.08</v>
      </c>
      <c r="E474" s="10">
        <v>0.08</v>
      </c>
      <c r="F474" s="10">
        <v>1.92</v>
      </c>
      <c r="G474" s="10">
        <v>9.2100000000000009</v>
      </c>
      <c r="H474" s="10">
        <v>1.96</v>
      </c>
      <c r="I474" s="11"/>
    </row>
    <row r="475" spans="1:9">
      <c r="A475" s="59"/>
      <c r="B475" s="50" t="s">
        <v>13</v>
      </c>
      <c r="C475" s="9" t="s">
        <v>365</v>
      </c>
      <c r="D475" s="10">
        <v>0.04</v>
      </c>
      <c r="E475" s="10">
        <v>1.97</v>
      </c>
      <c r="F475" s="10">
        <v>0.05</v>
      </c>
      <c r="G475" s="10">
        <v>18.11</v>
      </c>
      <c r="H475" s="10">
        <v>0</v>
      </c>
      <c r="I475" s="11"/>
    </row>
    <row r="476" spans="1:9">
      <c r="A476" s="59"/>
      <c r="B476" s="50" t="s">
        <v>130</v>
      </c>
      <c r="C476" s="9" t="s">
        <v>365</v>
      </c>
      <c r="D476" s="10">
        <v>0</v>
      </c>
      <c r="E476" s="10">
        <v>3.2</v>
      </c>
      <c r="F476" s="10">
        <v>0</v>
      </c>
      <c r="G476" s="10">
        <v>28.77</v>
      </c>
      <c r="H476" s="10">
        <v>0</v>
      </c>
      <c r="I476" s="11"/>
    </row>
    <row r="477" spans="1:9">
      <c r="A477" s="59"/>
      <c r="B477" s="50" t="s">
        <v>130</v>
      </c>
      <c r="C477" s="9" t="s">
        <v>88</v>
      </c>
      <c r="D477" s="10">
        <v>0</v>
      </c>
      <c r="E477" s="10">
        <v>1.6</v>
      </c>
      <c r="F477" s="10">
        <v>0</v>
      </c>
      <c r="G477" s="10">
        <v>14.38</v>
      </c>
      <c r="H477" s="10">
        <v>0</v>
      </c>
      <c r="I477" s="11"/>
    </row>
    <row r="478" spans="1:9">
      <c r="A478" s="59"/>
      <c r="B478" s="50" t="s">
        <v>87</v>
      </c>
      <c r="C478" s="9" t="s">
        <v>30</v>
      </c>
      <c r="D478" s="10">
        <v>4.12</v>
      </c>
      <c r="E478" s="10">
        <v>0.43</v>
      </c>
      <c r="F478" s="10">
        <v>27.6</v>
      </c>
      <c r="G478" s="10">
        <v>133.6</v>
      </c>
      <c r="H478" s="10">
        <v>0.24</v>
      </c>
      <c r="I478" s="11"/>
    </row>
    <row r="479" spans="1:9">
      <c r="A479" s="59"/>
      <c r="B479" s="50" t="s">
        <v>46</v>
      </c>
      <c r="C479" s="9" t="s">
        <v>316</v>
      </c>
      <c r="D479" s="10">
        <v>0.57999999999999996</v>
      </c>
      <c r="E479" s="10">
        <v>0.64</v>
      </c>
      <c r="F479" s="10">
        <v>0.94</v>
      </c>
      <c r="G479" s="10">
        <v>12</v>
      </c>
      <c r="H479" s="10">
        <v>0.26</v>
      </c>
      <c r="I479" s="11"/>
    </row>
    <row r="480" spans="1:9">
      <c r="A480" s="59"/>
      <c r="B480" s="50" t="s">
        <v>45</v>
      </c>
      <c r="C480" s="9" t="s">
        <v>194</v>
      </c>
      <c r="D480" s="10">
        <v>0</v>
      </c>
      <c r="E480" s="10">
        <v>0</v>
      </c>
      <c r="F480" s="10">
        <v>3.99</v>
      </c>
      <c r="G480" s="10">
        <v>15.96</v>
      </c>
      <c r="H480" s="10">
        <v>0</v>
      </c>
      <c r="I480" s="11"/>
    </row>
    <row r="481" spans="1:9">
      <c r="A481" s="59"/>
      <c r="B481" s="50" t="s">
        <v>154</v>
      </c>
      <c r="C481" s="9" t="s">
        <v>194</v>
      </c>
      <c r="D481" s="10">
        <v>0.51</v>
      </c>
      <c r="E481" s="10">
        <v>0.46</v>
      </c>
      <c r="F481" s="10">
        <v>0.03</v>
      </c>
      <c r="G481" s="10">
        <v>6.28</v>
      </c>
      <c r="H481" s="10">
        <v>0</v>
      </c>
      <c r="I481" s="11"/>
    </row>
    <row r="482" spans="1:9">
      <c r="A482" s="59"/>
      <c r="B482" s="50" t="s">
        <v>335</v>
      </c>
      <c r="C482" s="9" t="s">
        <v>75</v>
      </c>
      <c r="D482" s="10">
        <v>0.15</v>
      </c>
      <c r="E482" s="10">
        <v>0.03</v>
      </c>
      <c r="F482" s="10">
        <v>0</v>
      </c>
      <c r="G482" s="10">
        <v>0.9</v>
      </c>
      <c r="H482" s="10">
        <v>0</v>
      </c>
      <c r="I482" s="11"/>
    </row>
    <row r="483" spans="1:9">
      <c r="A483" s="6" t="s">
        <v>122</v>
      </c>
      <c r="B483" s="49" t="s">
        <v>259</v>
      </c>
      <c r="C483" s="7" t="s">
        <v>42</v>
      </c>
      <c r="D483" s="7">
        <f>SUM(D484:D486)</f>
        <v>0.11</v>
      </c>
      <c r="E483" s="7">
        <f t="shared" ref="E483:H483" si="106">SUM(E484:E486)</f>
        <v>0.03</v>
      </c>
      <c r="F483" s="7">
        <f t="shared" si="106"/>
        <v>8.1</v>
      </c>
      <c r="G483" s="7">
        <f t="shared" si="106"/>
        <v>33.059999999999995</v>
      </c>
      <c r="H483" s="7">
        <f t="shared" si="106"/>
        <v>5.3999999999999999E-2</v>
      </c>
      <c r="I483" s="8" t="s">
        <v>260</v>
      </c>
    </row>
    <row r="484" spans="1:9">
      <c r="A484" s="59"/>
      <c r="B484" s="50" t="s">
        <v>261</v>
      </c>
      <c r="C484" s="9" t="s">
        <v>262</v>
      </c>
      <c r="D484" s="10">
        <v>0.11</v>
      </c>
      <c r="E484" s="10">
        <v>0.03</v>
      </c>
      <c r="F484" s="10">
        <v>0.02</v>
      </c>
      <c r="G484" s="10">
        <v>0.76</v>
      </c>
      <c r="H484" s="10">
        <v>5.3999999999999999E-2</v>
      </c>
      <c r="I484" s="11"/>
    </row>
    <row r="485" spans="1:9">
      <c r="A485" s="59"/>
      <c r="B485" s="50" t="s">
        <v>47</v>
      </c>
      <c r="C485" s="9" t="s">
        <v>116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1"/>
    </row>
    <row r="486" spans="1:9" ht="15.75" thickBot="1">
      <c r="A486" s="59"/>
      <c r="B486" s="50" t="s">
        <v>45</v>
      </c>
      <c r="C486" s="10" t="s">
        <v>163</v>
      </c>
      <c r="D486" s="10">
        <v>0</v>
      </c>
      <c r="E486" s="10">
        <v>0</v>
      </c>
      <c r="F486" s="10">
        <v>8.08</v>
      </c>
      <c r="G486" s="10">
        <v>32.299999999999997</v>
      </c>
      <c r="H486" s="10">
        <v>0</v>
      </c>
      <c r="I486" s="11"/>
    </row>
    <row r="487" spans="1:9">
      <c r="A487" s="88" t="s">
        <v>59</v>
      </c>
      <c r="B487" s="89"/>
      <c r="C487" s="27">
        <v>260</v>
      </c>
      <c r="D487" s="27">
        <f>SUM(D473,D483,)</f>
        <v>5.5900000000000007</v>
      </c>
      <c r="E487" s="27">
        <f>SUM(E473,E483,)</f>
        <v>8.4399999999999977</v>
      </c>
      <c r="F487" s="27">
        <f>SUM(F473,F483,)</f>
        <v>42.63</v>
      </c>
      <c r="G487" s="27">
        <f>SUM(G473,G483,)</f>
        <v>272.27</v>
      </c>
      <c r="H487" s="27">
        <f>SUM(H473,H483,)</f>
        <v>2.5139999999999998</v>
      </c>
      <c r="I487" s="22"/>
    </row>
    <row r="488" spans="1:9" ht="16.5" thickBot="1">
      <c r="A488" s="90" t="s">
        <v>144</v>
      </c>
      <c r="B488" s="91"/>
      <c r="C488" s="28">
        <f>SUM(C437,C440,C472,C487,)</f>
        <v>1517</v>
      </c>
      <c r="D488" s="28">
        <f t="shared" ref="D488:H488" si="107">SUM(D437,D440,D472,D487,)</f>
        <v>44.95</v>
      </c>
      <c r="E488" s="28">
        <f t="shared" si="107"/>
        <v>52.6</v>
      </c>
      <c r="F488" s="28">
        <f t="shared" si="107"/>
        <v>164.63000000000002</v>
      </c>
      <c r="G488" s="28">
        <f t="shared" si="107"/>
        <v>1329.05</v>
      </c>
      <c r="H488" s="28">
        <f t="shared" si="107"/>
        <v>77.852999999999994</v>
      </c>
      <c r="I488" s="24"/>
    </row>
    <row r="490" spans="1:9" s="47" customFormat="1">
      <c r="A490" s="52"/>
      <c r="B490" s="52"/>
    </row>
    <row r="491" spans="1:9" s="47" customFormat="1">
      <c r="A491" s="52"/>
      <c r="B491" s="52"/>
    </row>
    <row r="493" spans="1:9" ht="15.75" thickBot="1"/>
    <row r="494" spans="1:9">
      <c r="A494" s="101" t="s">
        <v>1</v>
      </c>
      <c r="B494" s="103" t="s">
        <v>2</v>
      </c>
      <c r="C494" s="105" t="s">
        <v>3</v>
      </c>
      <c r="D494" s="73" t="s">
        <v>4</v>
      </c>
      <c r="E494" s="73"/>
      <c r="F494" s="73"/>
      <c r="G494" s="73" t="s">
        <v>5</v>
      </c>
      <c r="H494" s="95" t="s">
        <v>6</v>
      </c>
      <c r="I494" s="97" t="s">
        <v>7</v>
      </c>
    </row>
    <row r="495" spans="1:9" ht="15.75" thickBot="1">
      <c r="A495" s="102"/>
      <c r="B495" s="104"/>
      <c r="C495" s="106"/>
      <c r="D495" s="30" t="s">
        <v>8</v>
      </c>
      <c r="E495" s="30" t="s">
        <v>9</v>
      </c>
      <c r="F495" s="30" t="s">
        <v>10</v>
      </c>
      <c r="G495" s="94"/>
      <c r="H495" s="96"/>
      <c r="I495" s="98"/>
    </row>
    <row r="496" spans="1:9">
      <c r="A496" s="88" t="s">
        <v>366</v>
      </c>
      <c r="B496" s="99"/>
      <c r="C496" s="99"/>
      <c r="D496" s="99"/>
      <c r="E496" s="99"/>
      <c r="F496" s="99"/>
      <c r="G496" s="99"/>
      <c r="H496" s="99"/>
      <c r="I496" s="100"/>
    </row>
    <row r="497" spans="1:9">
      <c r="A497" s="6" t="s">
        <v>12</v>
      </c>
      <c r="B497" s="49" t="s">
        <v>13</v>
      </c>
      <c r="C497" s="7" t="s">
        <v>27</v>
      </c>
      <c r="D497" s="7">
        <f>SUM(D498)</f>
        <v>0.09</v>
      </c>
      <c r="E497" s="7">
        <f t="shared" ref="E497:H497" si="108">SUM(E498)</f>
        <v>4.3</v>
      </c>
      <c r="F497" s="7">
        <f t="shared" si="108"/>
        <v>0.12</v>
      </c>
      <c r="G497" s="7">
        <f t="shared" si="108"/>
        <v>39.619999999999997</v>
      </c>
      <c r="H497" s="7">
        <f t="shared" si="108"/>
        <v>0</v>
      </c>
      <c r="I497" s="8" t="s">
        <v>15</v>
      </c>
    </row>
    <row r="498" spans="1:9">
      <c r="A498" s="59"/>
      <c r="B498" s="50" t="s">
        <v>13</v>
      </c>
      <c r="C498" s="9" t="s">
        <v>28</v>
      </c>
      <c r="D498" s="10">
        <v>0.09</v>
      </c>
      <c r="E498" s="10">
        <v>4.3</v>
      </c>
      <c r="F498" s="10">
        <v>0.12</v>
      </c>
      <c r="G498" s="10">
        <v>39.619999999999997</v>
      </c>
      <c r="H498" s="10">
        <v>0</v>
      </c>
      <c r="I498" s="11"/>
    </row>
    <row r="499" spans="1:9">
      <c r="A499" s="6" t="s">
        <v>12</v>
      </c>
      <c r="B499" s="49" t="s">
        <v>17</v>
      </c>
      <c r="C499" s="7" t="s">
        <v>18</v>
      </c>
      <c r="D499" s="7">
        <f>SUM(D500,)</f>
        <v>0</v>
      </c>
      <c r="E499" s="7">
        <f t="shared" ref="E499:H499" si="109">SUM(E500,)</f>
        <v>0</v>
      </c>
      <c r="F499" s="7">
        <f t="shared" si="109"/>
        <v>0</v>
      </c>
      <c r="G499" s="7">
        <f t="shared" si="109"/>
        <v>0</v>
      </c>
      <c r="H499" s="7">
        <f t="shared" si="109"/>
        <v>0</v>
      </c>
      <c r="I499" s="8" t="s">
        <v>19</v>
      </c>
    </row>
    <row r="500" spans="1:9">
      <c r="A500" s="59"/>
      <c r="B500" s="50" t="s">
        <v>20</v>
      </c>
      <c r="C500" s="10" t="s">
        <v>21</v>
      </c>
      <c r="D500" s="10">
        <v>0</v>
      </c>
      <c r="E500" s="10">
        <v>0</v>
      </c>
      <c r="F500" s="10">
        <v>0</v>
      </c>
      <c r="G500" s="10">
        <v>0</v>
      </c>
      <c r="H500" s="10">
        <v>0</v>
      </c>
      <c r="I500" s="11"/>
    </row>
    <row r="501" spans="1:9">
      <c r="A501" s="6" t="s">
        <v>12</v>
      </c>
      <c r="B501" s="49" t="s">
        <v>22</v>
      </c>
      <c r="C501" s="7" t="s">
        <v>29</v>
      </c>
      <c r="D501" s="7">
        <f>SUM(D502)</f>
        <v>2.64</v>
      </c>
      <c r="E501" s="7">
        <f t="shared" ref="E501:H501" si="110">SUM(E502)</f>
        <v>0.36</v>
      </c>
      <c r="F501" s="7">
        <f t="shared" si="110"/>
        <v>15.2</v>
      </c>
      <c r="G501" s="7">
        <f t="shared" si="110"/>
        <v>79.599999999999994</v>
      </c>
      <c r="H501" s="7">
        <f t="shared" si="110"/>
        <v>0</v>
      </c>
      <c r="I501" s="8" t="s">
        <v>24</v>
      </c>
    </row>
    <row r="502" spans="1:9">
      <c r="A502" s="59"/>
      <c r="B502" s="50" t="s">
        <v>25</v>
      </c>
      <c r="C502" s="9" t="s">
        <v>30</v>
      </c>
      <c r="D502" s="10">
        <v>2.64</v>
      </c>
      <c r="E502" s="10">
        <v>0.36</v>
      </c>
      <c r="F502" s="10">
        <v>15.2</v>
      </c>
      <c r="G502" s="10">
        <v>79.599999999999994</v>
      </c>
      <c r="H502" s="10">
        <v>0</v>
      </c>
      <c r="I502" s="11"/>
    </row>
    <row r="503" spans="1:9">
      <c r="A503" s="6" t="s">
        <v>12</v>
      </c>
      <c r="B503" s="49" t="s">
        <v>150</v>
      </c>
      <c r="C503" s="7" t="s">
        <v>32</v>
      </c>
      <c r="D503" s="7">
        <f>SUM(D504:D507)</f>
        <v>12.19</v>
      </c>
      <c r="E503" s="7">
        <f t="shared" ref="E503:H503" si="111">SUM(E504:E507)</f>
        <v>14.27</v>
      </c>
      <c r="F503" s="7">
        <f t="shared" si="111"/>
        <v>4.83</v>
      </c>
      <c r="G503" s="7">
        <f t="shared" si="111"/>
        <v>197.22</v>
      </c>
      <c r="H503" s="7">
        <f t="shared" si="111"/>
        <v>1.17</v>
      </c>
      <c r="I503" s="8" t="s">
        <v>151</v>
      </c>
    </row>
    <row r="504" spans="1:9">
      <c r="A504" s="59"/>
      <c r="B504" s="50" t="s">
        <v>13</v>
      </c>
      <c r="C504" s="9" t="s">
        <v>57</v>
      </c>
      <c r="D504" s="10">
        <v>0.06</v>
      </c>
      <c r="E504" s="10">
        <v>2.77</v>
      </c>
      <c r="F504" s="10">
        <v>0.08</v>
      </c>
      <c r="G504" s="10">
        <v>25.47</v>
      </c>
      <c r="H504" s="10">
        <v>0</v>
      </c>
      <c r="I504" s="11"/>
    </row>
    <row r="505" spans="1:9">
      <c r="A505" s="59"/>
      <c r="B505" s="50" t="s">
        <v>46</v>
      </c>
      <c r="C505" s="9" t="s">
        <v>157</v>
      </c>
      <c r="D505" s="10">
        <v>2.61</v>
      </c>
      <c r="E505" s="10">
        <v>2.88</v>
      </c>
      <c r="F505" s="10">
        <v>4.2300000000000004</v>
      </c>
      <c r="G505" s="10">
        <v>54</v>
      </c>
      <c r="H505" s="10">
        <v>1.17</v>
      </c>
      <c r="I505" s="11"/>
    </row>
    <row r="506" spans="1:9">
      <c r="A506" s="59"/>
      <c r="B506" s="50" t="s">
        <v>44</v>
      </c>
      <c r="C506" s="9" t="s">
        <v>58</v>
      </c>
      <c r="D506" s="10">
        <v>0</v>
      </c>
      <c r="E506" s="10">
        <v>0</v>
      </c>
      <c r="F506" s="10">
        <v>0</v>
      </c>
      <c r="G506" s="10">
        <v>0</v>
      </c>
      <c r="H506" s="10">
        <v>0</v>
      </c>
      <c r="I506" s="11"/>
    </row>
    <row r="507" spans="1:9">
      <c r="A507" s="59"/>
      <c r="B507" s="50" t="s">
        <v>154</v>
      </c>
      <c r="C507" s="9" t="s">
        <v>158</v>
      </c>
      <c r="D507" s="10">
        <v>9.52</v>
      </c>
      <c r="E507" s="10">
        <v>8.6199999999999992</v>
      </c>
      <c r="F507" s="10">
        <v>0.52</v>
      </c>
      <c r="G507" s="10">
        <v>117.75</v>
      </c>
      <c r="H507" s="10">
        <v>0</v>
      </c>
      <c r="I507" s="11"/>
    </row>
    <row r="508" spans="1:9" ht="15" customHeight="1">
      <c r="A508" s="6" t="s">
        <v>12</v>
      </c>
      <c r="B508" s="49" t="s">
        <v>367</v>
      </c>
      <c r="C508" s="7" t="s">
        <v>42</v>
      </c>
      <c r="D508" s="7">
        <f>SUM(D509:D512)</f>
        <v>4.32</v>
      </c>
      <c r="E508" s="7">
        <f t="shared" ref="E508:H508" si="112">SUM(E509:E512)</f>
        <v>4.75</v>
      </c>
      <c r="F508" s="7">
        <f t="shared" si="112"/>
        <v>14.95</v>
      </c>
      <c r="G508" s="7">
        <f t="shared" si="112"/>
        <v>120.99999999999999</v>
      </c>
      <c r="H508" s="7">
        <f t="shared" si="112"/>
        <v>1.825</v>
      </c>
      <c r="I508" s="8" t="s">
        <v>160</v>
      </c>
    </row>
    <row r="509" spans="1:9">
      <c r="A509" s="59"/>
      <c r="B509" s="50" t="s">
        <v>46</v>
      </c>
      <c r="C509" s="9" t="s">
        <v>161</v>
      </c>
      <c r="D509" s="10">
        <v>4.07</v>
      </c>
      <c r="E509" s="10">
        <v>4.49</v>
      </c>
      <c r="F509" s="10">
        <v>6.6</v>
      </c>
      <c r="G509" s="10">
        <v>84.24</v>
      </c>
      <c r="H509" s="10">
        <v>1.825</v>
      </c>
      <c r="I509" s="11"/>
    </row>
    <row r="510" spans="1:9">
      <c r="A510" s="59"/>
      <c r="B510" s="50" t="s">
        <v>47</v>
      </c>
      <c r="C510" s="9" t="s">
        <v>162</v>
      </c>
      <c r="D510" s="10">
        <v>0</v>
      </c>
      <c r="E510" s="10">
        <v>0</v>
      </c>
      <c r="F510" s="10">
        <v>0</v>
      </c>
      <c r="G510" s="10">
        <v>0</v>
      </c>
      <c r="H510" s="10">
        <v>0</v>
      </c>
      <c r="I510" s="11"/>
    </row>
    <row r="511" spans="1:9">
      <c r="A511" s="59"/>
      <c r="B511" s="50" t="s">
        <v>45</v>
      </c>
      <c r="C511" s="10" t="s">
        <v>163</v>
      </c>
      <c r="D511" s="10">
        <v>0</v>
      </c>
      <c r="E511" s="10">
        <v>0</v>
      </c>
      <c r="F511" s="10">
        <v>8.08</v>
      </c>
      <c r="G511" s="10">
        <v>32.299999999999997</v>
      </c>
      <c r="H511" s="10">
        <v>0</v>
      </c>
      <c r="I511" s="11"/>
    </row>
    <row r="512" spans="1:9">
      <c r="A512" s="59"/>
      <c r="B512" s="50" t="s">
        <v>164</v>
      </c>
      <c r="C512" s="9" t="s">
        <v>93</v>
      </c>
      <c r="D512" s="10">
        <v>0.25</v>
      </c>
      <c r="E512" s="10">
        <v>0.26</v>
      </c>
      <c r="F512" s="10">
        <v>0.27</v>
      </c>
      <c r="G512" s="10">
        <v>4.46</v>
      </c>
      <c r="H512" s="10">
        <v>0</v>
      </c>
      <c r="I512" s="11"/>
    </row>
    <row r="513" spans="1:9">
      <c r="A513" s="86" t="s">
        <v>59</v>
      </c>
      <c r="B513" s="87"/>
      <c r="C513" s="36">
        <v>392</v>
      </c>
      <c r="D513" s="29">
        <f>SUM(D497,D499,D501,D503,D508,)</f>
        <v>19.240000000000002</v>
      </c>
      <c r="E513" s="29">
        <f t="shared" ref="E513:H513" si="113">SUM(E497,E499,E501,E503,E508,)</f>
        <v>23.68</v>
      </c>
      <c r="F513" s="29">
        <f t="shared" si="113"/>
        <v>35.099999999999994</v>
      </c>
      <c r="G513" s="29">
        <f t="shared" si="113"/>
        <v>437.44</v>
      </c>
      <c r="H513" s="29">
        <f t="shared" si="113"/>
        <v>2.9950000000000001</v>
      </c>
      <c r="I513" s="16"/>
    </row>
    <row r="514" spans="1:9">
      <c r="A514" s="6" t="s">
        <v>60</v>
      </c>
      <c r="B514" s="49" t="s">
        <v>166</v>
      </c>
      <c r="C514" s="7" t="s">
        <v>169</v>
      </c>
      <c r="D514" s="7">
        <f>SUM(D515,)</f>
        <v>1.5</v>
      </c>
      <c r="E514" s="7">
        <f t="shared" ref="E514:H514" si="114">SUM(E515,)</f>
        <v>0.1</v>
      </c>
      <c r="F514" s="7">
        <f t="shared" si="114"/>
        <v>21</v>
      </c>
      <c r="G514" s="7">
        <f t="shared" si="114"/>
        <v>89</v>
      </c>
      <c r="H514" s="7">
        <f t="shared" si="114"/>
        <v>10</v>
      </c>
      <c r="I514" s="8" t="s">
        <v>167</v>
      </c>
    </row>
    <row r="515" spans="1:9">
      <c r="A515" s="59"/>
      <c r="B515" s="50" t="s">
        <v>168</v>
      </c>
      <c r="C515" s="9" t="s">
        <v>170</v>
      </c>
      <c r="D515" s="10">
        <v>1.5</v>
      </c>
      <c r="E515" s="10">
        <v>0.1</v>
      </c>
      <c r="F515" s="10">
        <v>21</v>
      </c>
      <c r="G515" s="10">
        <v>89</v>
      </c>
      <c r="H515" s="10">
        <v>10</v>
      </c>
      <c r="I515" s="11"/>
    </row>
    <row r="516" spans="1:9">
      <c r="A516" s="86" t="s">
        <v>59</v>
      </c>
      <c r="B516" s="87"/>
      <c r="C516" s="29">
        <v>100</v>
      </c>
      <c r="D516" s="29">
        <f>SUM(D514,)</f>
        <v>1.5</v>
      </c>
      <c r="E516" s="29">
        <f t="shared" ref="E516:H516" si="115">SUM(E514,)</f>
        <v>0.1</v>
      </c>
      <c r="F516" s="29">
        <f t="shared" si="115"/>
        <v>21</v>
      </c>
      <c r="G516" s="29">
        <f t="shared" si="115"/>
        <v>89</v>
      </c>
      <c r="H516" s="29">
        <f t="shared" si="115"/>
        <v>10</v>
      </c>
      <c r="I516" s="16"/>
    </row>
    <row r="517" spans="1:9" ht="29.25" customHeight="1">
      <c r="A517" s="6" t="s">
        <v>56</v>
      </c>
      <c r="B517" s="49" t="s">
        <v>388</v>
      </c>
      <c r="C517" s="7" t="s">
        <v>73</v>
      </c>
      <c r="D517" s="7">
        <f>SUM(D518:D524)</f>
        <v>0.98999999999999988</v>
      </c>
      <c r="E517" s="7">
        <f t="shared" ref="E517:H517" si="116">SUM(E518:E524)</f>
        <v>3.5599999999999996</v>
      </c>
      <c r="F517" s="7">
        <f t="shared" si="116"/>
        <v>3.95</v>
      </c>
      <c r="G517" s="7">
        <f t="shared" si="116"/>
        <v>52.360000000000007</v>
      </c>
      <c r="H517" s="7">
        <f t="shared" si="116"/>
        <v>35.1</v>
      </c>
      <c r="I517" s="8" t="s">
        <v>24</v>
      </c>
    </row>
    <row r="518" spans="1:9">
      <c r="A518" s="59"/>
      <c r="B518" s="50" t="s">
        <v>97</v>
      </c>
      <c r="C518" s="14" t="s">
        <v>392</v>
      </c>
      <c r="D518" s="12">
        <v>0.73</v>
      </c>
      <c r="E518" s="12">
        <v>0.04</v>
      </c>
      <c r="F518" s="12">
        <v>1.9</v>
      </c>
      <c r="G518" s="12">
        <v>11.34</v>
      </c>
      <c r="H518" s="12">
        <v>18.225000000000001</v>
      </c>
      <c r="I518" s="13"/>
    </row>
    <row r="519" spans="1:9">
      <c r="A519" s="59"/>
      <c r="B519" s="50" t="s">
        <v>79</v>
      </c>
      <c r="C519" s="14" t="s">
        <v>391</v>
      </c>
      <c r="D519" s="12">
        <v>0.1</v>
      </c>
      <c r="E519" s="12">
        <v>0.01</v>
      </c>
      <c r="F519" s="12">
        <v>0.52</v>
      </c>
      <c r="G519" s="12">
        <v>2.62</v>
      </c>
      <c r="H519" s="12">
        <v>0.375</v>
      </c>
      <c r="I519" s="13"/>
    </row>
    <row r="520" spans="1:9">
      <c r="A520" s="59"/>
      <c r="B520" s="50" t="s">
        <v>130</v>
      </c>
      <c r="C520" s="14" t="s">
        <v>178</v>
      </c>
      <c r="D520" s="12">
        <v>0</v>
      </c>
      <c r="E520" s="12">
        <v>3.5</v>
      </c>
      <c r="F520" s="12">
        <v>0</v>
      </c>
      <c r="G520" s="12">
        <v>31.46</v>
      </c>
      <c r="H520" s="12">
        <v>0</v>
      </c>
      <c r="I520" s="13"/>
    </row>
    <row r="521" spans="1:9" ht="16.5" customHeight="1">
      <c r="A521" s="59"/>
      <c r="B521" s="50" t="s">
        <v>44</v>
      </c>
      <c r="C521" s="14" t="s">
        <v>258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3"/>
    </row>
    <row r="522" spans="1:9">
      <c r="A522" s="59"/>
      <c r="B522" s="50" t="s">
        <v>45</v>
      </c>
      <c r="C522" s="14" t="s">
        <v>180</v>
      </c>
      <c r="D522" s="12">
        <v>0</v>
      </c>
      <c r="E522" s="12">
        <v>0</v>
      </c>
      <c r="F522" s="12">
        <v>1</v>
      </c>
      <c r="G522" s="12">
        <v>3.99</v>
      </c>
      <c r="H522" s="12">
        <v>0</v>
      </c>
      <c r="I522" s="13"/>
    </row>
    <row r="523" spans="1:9">
      <c r="A523" s="59"/>
      <c r="B523" s="50" t="s">
        <v>83</v>
      </c>
      <c r="C523" s="14" t="s">
        <v>181</v>
      </c>
      <c r="D523" s="12">
        <v>0.06</v>
      </c>
      <c r="E523" s="12">
        <v>0</v>
      </c>
      <c r="F523" s="12">
        <v>0.16</v>
      </c>
      <c r="G523" s="12">
        <v>1</v>
      </c>
      <c r="H523" s="12">
        <v>1.5</v>
      </c>
      <c r="I523" s="13"/>
    </row>
    <row r="524" spans="1:9">
      <c r="A524" s="59"/>
      <c r="B524" s="50" t="s">
        <v>389</v>
      </c>
      <c r="C524" s="14" t="s">
        <v>390</v>
      </c>
      <c r="D524" s="12">
        <v>0.1</v>
      </c>
      <c r="E524" s="12">
        <v>0.01</v>
      </c>
      <c r="F524" s="12">
        <v>0.37</v>
      </c>
      <c r="G524" s="12">
        <v>1.95</v>
      </c>
      <c r="H524" s="12">
        <v>15</v>
      </c>
      <c r="I524" s="13"/>
    </row>
    <row r="525" spans="1:9">
      <c r="A525" s="6" t="s">
        <v>56</v>
      </c>
      <c r="B525" s="49" t="s">
        <v>368</v>
      </c>
      <c r="C525" s="7" t="s">
        <v>185</v>
      </c>
      <c r="D525" s="7">
        <f>SUM(D526:D532)</f>
        <v>7.6099999999999994</v>
      </c>
      <c r="E525" s="7">
        <f t="shared" ref="E525:H525" si="117">SUM(E526:E532)</f>
        <v>0.56000000000000005</v>
      </c>
      <c r="F525" s="7">
        <f t="shared" si="117"/>
        <v>11.08</v>
      </c>
      <c r="G525" s="7">
        <f t="shared" si="117"/>
        <v>79.88</v>
      </c>
      <c r="H525" s="7">
        <f t="shared" si="117"/>
        <v>9.4160000000000004</v>
      </c>
      <c r="I525" s="8" t="s">
        <v>369</v>
      </c>
    </row>
    <row r="526" spans="1:9">
      <c r="A526" s="59"/>
      <c r="B526" s="50" t="s">
        <v>98</v>
      </c>
      <c r="C526" s="9" t="s">
        <v>284</v>
      </c>
      <c r="D526" s="10">
        <v>0.84</v>
      </c>
      <c r="E526" s="10">
        <v>0.17</v>
      </c>
      <c r="F526" s="10">
        <v>6.85</v>
      </c>
      <c r="G526" s="10">
        <v>32.340000000000003</v>
      </c>
      <c r="H526" s="10">
        <v>8.4</v>
      </c>
      <c r="I526" s="11"/>
    </row>
    <row r="527" spans="1:9">
      <c r="A527" s="59"/>
      <c r="B527" s="50" t="s">
        <v>193</v>
      </c>
      <c r="C527" s="9" t="s">
        <v>370</v>
      </c>
      <c r="D527" s="10">
        <v>6.02</v>
      </c>
      <c r="E527" s="10">
        <v>0.23</v>
      </c>
      <c r="F527" s="10">
        <v>0</v>
      </c>
      <c r="G527" s="10">
        <v>25.94</v>
      </c>
      <c r="H527" s="10">
        <v>0.376</v>
      </c>
      <c r="I527" s="11"/>
    </row>
    <row r="528" spans="1:9">
      <c r="A528" s="59"/>
      <c r="B528" s="50" t="s">
        <v>79</v>
      </c>
      <c r="C528" s="9" t="s">
        <v>80</v>
      </c>
      <c r="D528" s="10">
        <v>0.17</v>
      </c>
      <c r="E528" s="10">
        <v>0.01</v>
      </c>
      <c r="F528" s="10">
        <v>0.88</v>
      </c>
      <c r="G528" s="10">
        <v>4.4800000000000004</v>
      </c>
      <c r="H528" s="10">
        <v>0.64</v>
      </c>
      <c r="I528" s="11"/>
    </row>
    <row r="529" spans="1:9">
      <c r="A529" s="59"/>
      <c r="B529" s="50" t="s">
        <v>83</v>
      </c>
      <c r="C529" s="9" t="s">
        <v>187</v>
      </c>
      <c r="D529" s="10">
        <v>0.12</v>
      </c>
      <c r="E529" s="10">
        <v>0.02</v>
      </c>
      <c r="F529" s="10">
        <v>0.69</v>
      </c>
      <c r="G529" s="10">
        <v>3.44</v>
      </c>
      <c r="H529" s="10">
        <v>0</v>
      </c>
      <c r="I529" s="11"/>
    </row>
    <row r="530" spans="1:9">
      <c r="A530" s="59"/>
      <c r="B530" s="50" t="s">
        <v>47</v>
      </c>
      <c r="C530" s="9" t="s">
        <v>188</v>
      </c>
      <c r="D530" s="10">
        <v>0</v>
      </c>
      <c r="E530" s="10">
        <v>0</v>
      </c>
      <c r="F530" s="10">
        <v>0</v>
      </c>
      <c r="G530" s="10">
        <v>0</v>
      </c>
      <c r="H530" s="10">
        <v>0</v>
      </c>
      <c r="I530" s="11"/>
    </row>
    <row r="531" spans="1:9" ht="18" customHeight="1">
      <c r="A531" s="59"/>
      <c r="B531" s="50" t="s">
        <v>44</v>
      </c>
      <c r="C531" s="9" t="s">
        <v>189</v>
      </c>
      <c r="D531" s="10">
        <v>0</v>
      </c>
      <c r="E531" s="10">
        <v>0</v>
      </c>
      <c r="F531" s="10">
        <v>0</v>
      </c>
      <c r="G531" s="10">
        <v>0</v>
      </c>
      <c r="H531" s="10">
        <v>0</v>
      </c>
      <c r="I531" s="11"/>
    </row>
    <row r="532" spans="1:9">
      <c r="A532" s="59"/>
      <c r="B532" s="50" t="s">
        <v>285</v>
      </c>
      <c r="C532" s="9" t="s">
        <v>194</v>
      </c>
      <c r="D532" s="10">
        <v>0.46</v>
      </c>
      <c r="E532" s="10">
        <v>0.13</v>
      </c>
      <c r="F532" s="10">
        <v>2.66</v>
      </c>
      <c r="G532" s="10">
        <v>13.68</v>
      </c>
      <c r="H532" s="10">
        <v>0</v>
      </c>
      <c r="I532" s="11"/>
    </row>
    <row r="533" spans="1:9" ht="34.5" customHeight="1">
      <c r="A533" s="6" t="s">
        <v>56</v>
      </c>
      <c r="B533" s="49" t="s">
        <v>387</v>
      </c>
      <c r="C533" s="7" t="s">
        <v>77</v>
      </c>
      <c r="D533" s="7">
        <f>SUM(D534:D542)</f>
        <v>15.550000000000002</v>
      </c>
      <c r="E533" s="7">
        <f t="shared" ref="E533:H533" si="118">SUM(E534:E542)</f>
        <v>16.04</v>
      </c>
      <c r="F533" s="7">
        <f t="shared" si="118"/>
        <v>4</v>
      </c>
      <c r="G533" s="7">
        <f t="shared" si="118"/>
        <v>222.84</v>
      </c>
      <c r="H533" s="7">
        <f t="shared" si="118"/>
        <v>0.95800000000000007</v>
      </c>
      <c r="I533" s="8" t="s">
        <v>386</v>
      </c>
    </row>
    <row r="534" spans="1:9">
      <c r="A534" s="59"/>
      <c r="B534" s="50" t="s">
        <v>79</v>
      </c>
      <c r="C534" s="14" t="s">
        <v>394</v>
      </c>
      <c r="D534" s="12">
        <v>0.21</v>
      </c>
      <c r="E534" s="12">
        <v>0.02</v>
      </c>
      <c r="F534" s="12">
        <v>1.1000000000000001</v>
      </c>
      <c r="G534" s="12">
        <v>5.6</v>
      </c>
      <c r="H534" s="12">
        <v>0.8</v>
      </c>
      <c r="I534" s="13"/>
    </row>
    <row r="535" spans="1:9">
      <c r="A535" s="59"/>
      <c r="B535" s="50" t="s">
        <v>81</v>
      </c>
      <c r="C535" s="14" t="s">
        <v>393</v>
      </c>
      <c r="D535" s="12">
        <v>14.55</v>
      </c>
      <c r="E535" s="12">
        <v>12.52</v>
      </c>
      <c r="F535" s="12">
        <v>0</v>
      </c>
      <c r="G535" s="12">
        <v>170.56</v>
      </c>
      <c r="H535" s="12">
        <v>0</v>
      </c>
      <c r="I535" s="13"/>
    </row>
    <row r="536" spans="1:9">
      <c r="A536" s="59"/>
      <c r="B536" s="50" t="s">
        <v>83</v>
      </c>
      <c r="C536" s="14" t="s">
        <v>322</v>
      </c>
      <c r="D536" s="12">
        <v>0.09</v>
      </c>
      <c r="E536" s="12">
        <v>0.01</v>
      </c>
      <c r="F536" s="12">
        <v>0.55000000000000004</v>
      </c>
      <c r="G536" s="12">
        <v>2.76</v>
      </c>
      <c r="H536" s="12">
        <v>0</v>
      </c>
      <c r="I536" s="13"/>
    </row>
    <row r="537" spans="1:9">
      <c r="A537" s="59"/>
      <c r="B537" s="50" t="s">
        <v>85</v>
      </c>
      <c r="C537" s="14" t="s">
        <v>267</v>
      </c>
      <c r="D537" s="12">
        <v>0.22</v>
      </c>
      <c r="E537" s="12">
        <v>0.8</v>
      </c>
      <c r="F537" s="12">
        <v>0.31</v>
      </c>
      <c r="G537" s="12">
        <v>9.52</v>
      </c>
      <c r="H537" s="12">
        <v>0.04</v>
      </c>
      <c r="I537" s="13"/>
    </row>
    <row r="538" spans="1:9">
      <c r="A538" s="59"/>
      <c r="B538" s="50" t="s">
        <v>130</v>
      </c>
      <c r="C538" s="14" t="s">
        <v>86</v>
      </c>
      <c r="D538" s="12">
        <v>0</v>
      </c>
      <c r="E538" s="12">
        <v>2.4</v>
      </c>
      <c r="F538" s="12">
        <v>0</v>
      </c>
      <c r="G538" s="12">
        <v>21.58</v>
      </c>
      <c r="H538" s="12">
        <v>0</v>
      </c>
      <c r="I538" s="13"/>
    </row>
    <row r="539" spans="1:9">
      <c r="A539" s="59"/>
      <c r="B539" s="50" t="s">
        <v>87</v>
      </c>
      <c r="C539" s="14" t="s">
        <v>86</v>
      </c>
      <c r="D539" s="12">
        <v>0.25</v>
      </c>
      <c r="E539" s="12">
        <v>0.03</v>
      </c>
      <c r="F539" s="12">
        <v>1.66</v>
      </c>
      <c r="G539" s="12">
        <v>8.02</v>
      </c>
      <c r="H539" s="12">
        <v>1.4E-2</v>
      </c>
      <c r="I539" s="13"/>
    </row>
    <row r="540" spans="1:9">
      <c r="A540" s="59"/>
      <c r="B540" s="50" t="s">
        <v>46</v>
      </c>
      <c r="C540" s="14" t="s">
        <v>267</v>
      </c>
      <c r="D540" s="12">
        <v>0.23</v>
      </c>
      <c r="E540" s="12">
        <v>0.26</v>
      </c>
      <c r="F540" s="12">
        <v>0.38</v>
      </c>
      <c r="G540" s="12">
        <v>4.8</v>
      </c>
      <c r="H540" s="12">
        <v>0.104</v>
      </c>
      <c r="I540" s="13"/>
    </row>
    <row r="541" spans="1:9">
      <c r="A541" s="59"/>
      <c r="B541" s="50" t="s">
        <v>47</v>
      </c>
      <c r="C541" s="14" t="s">
        <v>267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3"/>
    </row>
    <row r="542" spans="1:9" ht="16.5" customHeight="1">
      <c r="A542" s="59"/>
      <c r="B542" s="50" t="s">
        <v>44</v>
      </c>
      <c r="C542" s="14" t="s">
        <v>90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3"/>
    </row>
    <row r="543" spans="1:9" ht="18" customHeight="1">
      <c r="A543" s="6" t="s">
        <v>56</v>
      </c>
      <c r="B543" s="49" t="s">
        <v>371</v>
      </c>
      <c r="C543" s="7" t="s">
        <v>62</v>
      </c>
      <c r="D543" s="7">
        <f>SUM(D544:D547)</f>
        <v>6.41</v>
      </c>
      <c r="E543" s="7">
        <f t="shared" ref="E543:H543" si="119">SUM(E544:E547)</f>
        <v>4.99</v>
      </c>
      <c r="F543" s="7">
        <f t="shared" si="119"/>
        <v>33.040000000000006</v>
      </c>
      <c r="G543" s="7">
        <f t="shared" si="119"/>
        <v>209.43</v>
      </c>
      <c r="H543" s="7">
        <f t="shared" si="119"/>
        <v>0</v>
      </c>
      <c r="I543" s="8" t="s">
        <v>372</v>
      </c>
    </row>
    <row r="544" spans="1:9">
      <c r="A544" s="59"/>
      <c r="B544" s="50" t="s">
        <v>13</v>
      </c>
      <c r="C544" s="9" t="s">
        <v>374</v>
      </c>
      <c r="D544" s="10">
        <v>7.0000000000000007E-2</v>
      </c>
      <c r="E544" s="10">
        <v>3.2</v>
      </c>
      <c r="F544" s="10">
        <v>0.09</v>
      </c>
      <c r="G544" s="10">
        <v>29.43</v>
      </c>
      <c r="H544" s="10">
        <v>0</v>
      </c>
      <c r="I544" s="11"/>
    </row>
    <row r="545" spans="1:9">
      <c r="A545" s="59"/>
      <c r="B545" s="50" t="s">
        <v>47</v>
      </c>
      <c r="C545" s="9" t="s">
        <v>375</v>
      </c>
      <c r="D545" s="10">
        <v>0</v>
      </c>
      <c r="E545" s="10">
        <v>0</v>
      </c>
      <c r="F545" s="10">
        <v>0</v>
      </c>
      <c r="G545" s="10">
        <v>0</v>
      </c>
      <c r="H545" s="10">
        <v>0</v>
      </c>
      <c r="I545" s="11"/>
    </row>
    <row r="546" spans="1:9" ht="18.75" customHeight="1">
      <c r="A546" s="59"/>
      <c r="B546" s="50" t="s">
        <v>44</v>
      </c>
      <c r="C546" s="9" t="s">
        <v>153</v>
      </c>
      <c r="D546" s="10">
        <v>0</v>
      </c>
      <c r="E546" s="10">
        <v>0</v>
      </c>
      <c r="F546" s="10">
        <v>0</v>
      </c>
      <c r="G546" s="10">
        <v>0</v>
      </c>
      <c r="H546" s="10">
        <v>0</v>
      </c>
      <c r="I546" s="11"/>
    </row>
    <row r="547" spans="1:9">
      <c r="A547" s="59"/>
      <c r="B547" s="50" t="s">
        <v>373</v>
      </c>
      <c r="C547" s="9" t="s">
        <v>376</v>
      </c>
      <c r="D547" s="10">
        <v>6.34</v>
      </c>
      <c r="E547" s="10">
        <v>1.79</v>
      </c>
      <c r="F547" s="10">
        <v>32.950000000000003</v>
      </c>
      <c r="G547" s="10">
        <v>180</v>
      </c>
      <c r="H547" s="10">
        <v>0</v>
      </c>
      <c r="I547" s="11"/>
    </row>
    <row r="548" spans="1:9" ht="18.75" customHeight="1">
      <c r="A548" s="6" t="s">
        <v>56</v>
      </c>
      <c r="B548" s="49" t="s">
        <v>208</v>
      </c>
      <c r="C548" s="7" t="s">
        <v>42</v>
      </c>
      <c r="D548" s="7">
        <f>SUM(D549:D551)</f>
        <v>7.0000000000000007E-2</v>
      </c>
      <c r="E548" s="7">
        <f t="shared" ref="E548:H548" si="120">SUM(E549:E551)</f>
        <v>7.0000000000000007E-2</v>
      </c>
      <c r="F548" s="7">
        <f t="shared" si="120"/>
        <v>8.754999999999999</v>
      </c>
      <c r="G548" s="7">
        <f t="shared" si="120"/>
        <v>36.605000000000004</v>
      </c>
      <c r="H548" s="7">
        <f t="shared" si="120"/>
        <v>28.875</v>
      </c>
      <c r="I548" s="8" t="s">
        <v>209</v>
      </c>
    </row>
    <row r="549" spans="1:9">
      <c r="A549" s="59"/>
      <c r="B549" s="50" t="s">
        <v>47</v>
      </c>
      <c r="C549" s="9" t="s">
        <v>105</v>
      </c>
      <c r="D549" s="10">
        <v>0</v>
      </c>
      <c r="E549" s="10">
        <v>0</v>
      </c>
      <c r="F549" s="10">
        <v>0</v>
      </c>
      <c r="G549" s="10">
        <v>0</v>
      </c>
      <c r="H549" s="10">
        <v>0</v>
      </c>
      <c r="I549" s="11"/>
    </row>
    <row r="550" spans="1:9">
      <c r="A550" s="59"/>
      <c r="B550" s="50" t="s">
        <v>45</v>
      </c>
      <c r="C550" s="17" t="s">
        <v>104</v>
      </c>
      <c r="D550" s="10">
        <v>0</v>
      </c>
      <c r="E550" s="10">
        <v>0</v>
      </c>
      <c r="F550" s="10">
        <v>7.18</v>
      </c>
      <c r="G550" s="10">
        <v>28.73</v>
      </c>
      <c r="H550" s="10">
        <v>0</v>
      </c>
      <c r="I550" s="11"/>
    </row>
    <row r="551" spans="1:9">
      <c r="A551" s="59"/>
      <c r="B551" s="50" t="s">
        <v>210</v>
      </c>
      <c r="C551" s="10" t="s">
        <v>211</v>
      </c>
      <c r="D551" s="10">
        <v>7.0000000000000007E-2</v>
      </c>
      <c r="E551" s="10">
        <v>7.0000000000000007E-2</v>
      </c>
      <c r="F551" s="10">
        <v>1.575</v>
      </c>
      <c r="G551" s="10">
        <v>7.875</v>
      </c>
      <c r="H551" s="10">
        <v>28.875</v>
      </c>
      <c r="I551" s="11"/>
    </row>
    <row r="552" spans="1:9">
      <c r="A552" s="6" t="s">
        <v>56</v>
      </c>
      <c r="B552" s="49" t="s">
        <v>119</v>
      </c>
      <c r="C552" s="7" t="s">
        <v>29</v>
      </c>
      <c r="D552" s="7">
        <f>SUM(D553)</f>
        <v>1.44</v>
      </c>
      <c r="E552" s="7">
        <f t="shared" ref="E552:H552" si="121">SUM(E553)</f>
        <v>0.36</v>
      </c>
      <c r="F552" s="7">
        <f t="shared" si="121"/>
        <v>12.48</v>
      </c>
      <c r="G552" s="7">
        <f t="shared" si="121"/>
        <v>59.4</v>
      </c>
      <c r="H552" s="7">
        <f t="shared" si="121"/>
        <v>0</v>
      </c>
      <c r="I552" s="8" t="s">
        <v>120</v>
      </c>
    </row>
    <row r="553" spans="1:9">
      <c r="A553" s="59"/>
      <c r="B553" s="50" t="s">
        <v>121</v>
      </c>
      <c r="C553" s="9" t="s">
        <v>30</v>
      </c>
      <c r="D553" s="10">
        <v>1.44</v>
      </c>
      <c r="E553" s="10">
        <v>0.36</v>
      </c>
      <c r="F553" s="10">
        <v>12.48</v>
      </c>
      <c r="G553" s="10">
        <v>59.4</v>
      </c>
      <c r="H553" s="10">
        <v>0</v>
      </c>
      <c r="I553" s="11"/>
    </row>
    <row r="554" spans="1:9">
      <c r="A554" s="86" t="s">
        <v>59</v>
      </c>
      <c r="B554" s="87"/>
      <c r="C554" s="29">
        <v>680</v>
      </c>
      <c r="D554" s="29">
        <f>SUM(D517,D525,D533,D543,D548,D552,)</f>
        <v>32.07</v>
      </c>
      <c r="E554" s="29">
        <f t="shared" ref="E554:H554" si="122">SUM(E517,E525,E533,E543,E548,E552,)</f>
        <v>25.58</v>
      </c>
      <c r="F554" s="29">
        <f t="shared" si="122"/>
        <v>73.305000000000007</v>
      </c>
      <c r="G554" s="29">
        <f t="shared" si="122"/>
        <v>660.51499999999999</v>
      </c>
      <c r="H554" s="29">
        <f t="shared" si="122"/>
        <v>74.349000000000004</v>
      </c>
      <c r="I554" s="16"/>
    </row>
    <row r="555" spans="1:9" ht="18" customHeight="1">
      <c r="A555" s="6" t="s">
        <v>122</v>
      </c>
      <c r="B555" s="49" t="s">
        <v>377</v>
      </c>
      <c r="C555" s="7" t="s">
        <v>73</v>
      </c>
      <c r="D555" s="7">
        <f>SUM(D556:D563)</f>
        <v>1.4900000000000002</v>
      </c>
      <c r="E555" s="7">
        <f t="shared" ref="E555:H555" si="123">SUM(E556:E563)</f>
        <v>2.63</v>
      </c>
      <c r="F555" s="7">
        <f t="shared" si="123"/>
        <v>6.3400000000000007</v>
      </c>
      <c r="G555" s="7">
        <f t="shared" si="123"/>
        <v>54.81</v>
      </c>
      <c r="H555" s="7">
        <f t="shared" si="123"/>
        <v>5.0999999999999996</v>
      </c>
      <c r="I555" s="8" t="s">
        <v>15</v>
      </c>
    </row>
    <row r="556" spans="1:9">
      <c r="A556" s="59"/>
      <c r="B556" s="50" t="s">
        <v>98</v>
      </c>
      <c r="C556" s="9" t="s">
        <v>380</v>
      </c>
      <c r="D556" s="10">
        <v>0.32</v>
      </c>
      <c r="E556" s="10">
        <v>0.06</v>
      </c>
      <c r="F556" s="10">
        <v>2.61</v>
      </c>
      <c r="G556" s="10">
        <v>12.32</v>
      </c>
      <c r="H556" s="10">
        <v>3.2</v>
      </c>
      <c r="I556" s="11"/>
    </row>
    <row r="557" spans="1:9">
      <c r="A557" s="59"/>
      <c r="B557" s="50" t="s">
        <v>70</v>
      </c>
      <c r="C557" s="9" t="s">
        <v>381</v>
      </c>
      <c r="D557" s="10">
        <v>0.18</v>
      </c>
      <c r="E557" s="10">
        <v>0.01</v>
      </c>
      <c r="F557" s="10">
        <v>1.06</v>
      </c>
      <c r="G557" s="10">
        <v>5.04</v>
      </c>
      <c r="H557" s="10">
        <v>1.2</v>
      </c>
      <c r="I557" s="11"/>
    </row>
    <row r="558" spans="1:9">
      <c r="A558" s="59"/>
      <c r="B558" s="50" t="s">
        <v>79</v>
      </c>
      <c r="C558" s="9" t="s">
        <v>382</v>
      </c>
      <c r="D558" s="10">
        <v>0.09</v>
      </c>
      <c r="E558" s="10">
        <v>0.01</v>
      </c>
      <c r="F558" s="10">
        <v>0.48</v>
      </c>
      <c r="G558" s="10">
        <v>2.4500000000000002</v>
      </c>
      <c r="H558" s="10">
        <v>0.35</v>
      </c>
      <c r="I558" s="11"/>
    </row>
    <row r="559" spans="1:9">
      <c r="A559" s="59"/>
      <c r="B559" s="50" t="s">
        <v>83</v>
      </c>
      <c r="C559" s="9" t="s">
        <v>383</v>
      </c>
      <c r="D559" s="10">
        <v>0.04</v>
      </c>
      <c r="E559" s="10">
        <v>0</v>
      </c>
      <c r="F559" s="10">
        <v>0.2</v>
      </c>
      <c r="G559" s="10">
        <v>1.02</v>
      </c>
      <c r="H559" s="10">
        <v>0</v>
      </c>
      <c r="I559" s="11"/>
    </row>
    <row r="560" spans="1:9">
      <c r="A560" s="59"/>
      <c r="B560" s="50" t="s">
        <v>130</v>
      </c>
      <c r="C560" s="9" t="s">
        <v>384</v>
      </c>
      <c r="D560" s="10">
        <v>0</v>
      </c>
      <c r="E560" s="10">
        <v>2.5</v>
      </c>
      <c r="F560" s="10">
        <v>0</v>
      </c>
      <c r="G560" s="10">
        <v>22.48</v>
      </c>
      <c r="H560" s="10">
        <v>0</v>
      </c>
      <c r="I560" s="11"/>
    </row>
    <row r="561" spans="1:9" ht="15.75" customHeight="1">
      <c r="A561" s="59"/>
      <c r="B561" s="50" t="s">
        <v>44</v>
      </c>
      <c r="C561" s="9" t="s">
        <v>179</v>
      </c>
      <c r="D561" s="10">
        <v>0</v>
      </c>
      <c r="E561" s="10">
        <v>0</v>
      </c>
      <c r="F561" s="10">
        <v>0</v>
      </c>
      <c r="G561" s="10">
        <v>0</v>
      </c>
      <c r="H561" s="10">
        <v>0</v>
      </c>
      <c r="I561" s="11"/>
    </row>
    <row r="562" spans="1:9" ht="15" customHeight="1">
      <c r="A562" s="59"/>
      <c r="B562" s="50" t="s">
        <v>378</v>
      </c>
      <c r="C562" s="9" t="s">
        <v>385</v>
      </c>
      <c r="D562" s="10">
        <v>0.8</v>
      </c>
      <c r="E562" s="10">
        <v>0.04</v>
      </c>
      <c r="F562" s="10">
        <v>1.87</v>
      </c>
      <c r="G562" s="10">
        <v>10.59</v>
      </c>
      <c r="H562" s="10">
        <v>0</v>
      </c>
      <c r="I562" s="11"/>
    </row>
    <row r="563" spans="1:9">
      <c r="A563" s="59"/>
      <c r="B563" s="50" t="s">
        <v>379</v>
      </c>
      <c r="C563" s="9" t="s">
        <v>382</v>
      </c>
      <c r="D563" s="10">
        <v>0.06</v>
      </c>
      <c r="E563" s="10">
        <v>0.01</v>
      </c>
      <c r="F563" s="10">
        <v>0.12</v>
      </c>
      <c r="G563" s="10">
        <v>0.91</v>
      </c>
      <c r="H563" s="10">
        <v>0.35</v>
      </c>
      <c r="I563" s="11"/>
    </row>
    <row r="564" spans="1:9">
      <c r="A564" s="6" t="s">
        <v>122</v>
      </c>
      <c r="B564" s="49" t="s">
        <v>305</v>
      </c>
      <c r="C564" s="7" t="s">
        <v>42</v>
      </c>
      <c r="D564" s="7">
        <f>SUM(D565:D568)</f>
        <v>0.18</v>
      </c>
      <c r="E564" s="7">
        <f t="shared" ref="E564:H564" si="124">SUM(E565:E568)</f>
        <v>0.04</v>
      </c>
      <c r="F564" s="7">
        <f t="shared" si="124"/>
        <v>8.34</v>
      </c>
      <c r="G564" s="7">
        <f t="shared" si="124"/>
        <v>35.809999999999995</v>
      </c>
      <c r="H564" s="7">
        <f t="shared" si="124"/>
        <v>3.294</v>
      </c>
      <c r="I564" s="8" t="s">
        <v>306</v>
      </c>
    </row>
    <row r="565" spans="1:9">
      <c r="A565" s="59"/>
      <c r="B565" s="50" t="s">
        <v>261</v>
      </c>
      <c r="C565" s="9" t="s">
        <v>262</v>
      </c>
      <c r="D565" s="10">
        <v>0.11</v>
      </c>
      <c r="E565" s="10">
        <v>0.03</v>
      </c>
      <c r="F565" s="10">
        <v>0.02</v>
      </c>
      <c r="G565" s="10">
        <v>0.76</v>
      </c>
      <c r="H565" s="10">
        <v>5.3999999999999999E-2</v>
      </c>
      <c r="I565" s="11"/>
    </row>
    <row r="566" spans="1:9">
      <c r="A566" s="59"/>
      <c r="B566" s="50" t="s">
        <v>47</v>
      </c>
      <c r="C566" s="9" t="s">
        <v>308</v>
      </c>
      <c r="D566" s="10">
        <v>0</v>
      </c>
      <c r="E566" s="10">
        <v>0</v>
      </c>
      <c r="F566" s="10">
        <v>0</v>
      </c>
      <c r="G566" s="10">
        <v>0</v>
      </c>
      <c r="H566" s="10">
        <v>0</v>
      </c>
      <c r="I566" s="11"/>
    </row>
    <row r="567" spans="1:9">
      <c r="A567" s="59"/>
      <c r="B567" s="50" t="s">
        <v>45</v>
      </c>
      <c r="C567" s="10" t="s">
        <v>163</v>
      </c>
      <c r="D567" s="10">
        <v>0</v>
      </c>
      <c r="E567" s="10">
        <v>0</v>
      </c>
      <c r="F567" s="10">
        <v>8.08</v>
      </c>
      <c r="G567" s="10">
        <v>32.299999999999997</v>
      </c>
      <c r="H567" s="10">
        <v>0</v>
      </c>
      <c r="I567" s="11"/>
    </row>
    <row r="568" spans="1:9">
      <c r="A568" s="59"/>
      <c r="B568" s="50" t="s">
        <v>307</v>
      </c>
      <c r="C568" s="9" t="s">
        <v>309</v>
      </c>
      <c r="D568" s="10">
        <v>7.0000000000000007E-2</v>
      </c>
      <c r="E568" s="10">
        <v>0.01</v>
      </c>
      <c r="F568" s="10">
        <v>0.24</v>
      </c>
      <c r="G568" s="10">
        <v>2.75</v>
      </c>
      <c r="H568" s="10">
        <v>3.24</v>
      </c>
      <c r="I568" s="11"/>
    </row>
    <row r="569" spans="1:9">
      <c r="A569" s="6" t="s">
        <v>122</v>
      </c>
      <c r="B569" s="49" t="s">
        <v>22</v>
      </c>
      <c r="C569" s="7" t="s">
        <v>29</v>
      </c>
      <c r="D569" s="7">
        <f>SUM(D570)</f>
        <v>2.64</v>
      </c>
      <c r="E569" s="7">
        <f t="shared" ref="E569:H569" si="125">SUM(E570)</f>
        <v>0.36</v>
      </c>
      <c r="F569" s="7">
        <f t="shared" si="125"/>
        <v>15.2</v>
      </c>
      <c r="G569" s="7">
        <f t="shared" si="125"/>
        <v>79.599999999999994</v>
      </c>
      <c r="H569" s="7">
        <f t="shared" si="125"/>
        <v>0</v>
      </c>
      <c r="I569" s="8" t="s">
        <v>24</v>
      </c>
    </row>
    <row r="570" spans="1:9" ht="15.75" thickBot="1">
      <c r="A570" s="60"/>
      <c r="B570" s="51" t="s">
        <v>25</v>
      </c>
      <c r="C570" s="18" t="s">
        <v>30</v>
      </c>
      <c r="D570" s="19">
        <v>2.64</v>
      </c>
      <c r="E570" s="19">
        <v>0.36</v>
      </c>
      <c r="F570" s="19">
        <v>15.2</v>
      </c>
      <c r="G570" s="19">
        <v>79.599999999999994</v>
      </c>
      <c r="H570" s="19">
        <v>0</v>
      </c>
      <c r="I570" s="20"/>
    </row>
    <row r="571" spans="1:9">
      <c r="A571" s="88" t="s">
        <v>59</v>
      </c>
      <c r="B571" s="89"/>
      <c r="C571" s="27">
        <v>270</v>
      </c>
      <c r="D571" s="27">
        <f>SUM(D555,D564,D569,)</f>
        <v>4.3100000000000005</v>
      </c>
      <c r="E571" s="27">
        <f t="shared" ref="E571:H571" si="126">SUM(E555,E564,E569,)</f>
        <v>3.03</v>
      </c>
      <c r="F571" s="27">
        <f t="shared" si="126"/>
        <v>29.88</v>
      </c>
      <c r="G571" s="27">
        <f t="shared" si="126"/>
        <v>170.22</v>
      </c>
      <c r="H571" s="27">
        <f t="shared" si="126"/>
        <v>8.3940000000000001</v>
      </c>
      <c r="I571" s="22"/>
    </row>
    <row r="572" spans="1:9" ht="16.5" thickBot="1">
      <c r="A572" s="90" t="s">
        <v>144</v>
      </c>
      <c r="B572" s="91"/>
      <c r="C572" s="28">
        <f>SUM(C513,C516,C554,C571,)</f>
        <v>1442</v>
      </c>
      <c r="D572" s="28">
        <f t="shared" ref="D572:H572" si="127">SUM(D513,D516,D554,D571,)</f>
        <v>57.120000000000005</v>
      </c>
      <c r="E572" s="28">
        <f t="shared" si="127"/>
        <v>52.39</v>
      </c>
      <c r="F572" s="28">
        <f t="shared" si="127"/>
        <v>159.285</v>
      </c>
      <c r="G572" s="28">
        <f t="shared" si="127"/>
        <v>1357.175</v>
      </c>
      <c r="H572" s="28">
        <f t="shared" si="127"/>
        <v>95.738000000000014</v>
      </c>
      <c r="I572" s="24"/>
    </row>
    <row r="574" spans="1:9" s="47" customFormat="1">
      <c r="A574" s="52"/>
      <c r="B574" s="52"/>
    </row>
    <row r="575" spans="1:9" s="47" customFormat="1">
      <c r="A575" s="52"/>
      <c r="B575" s="52"/>
    </row>
    <row r="576" spans="1:9" s="47" customFormat="1">
      <c r="A576" s="52"/>
      <c r="B576" s="52"/>
    </row>
    <row r="577" spans="1:2" s="47" customFormat="1">
      <c r="A577" s="52"/>
      <c r="B577" s="52"/>
    </row>
    <row r="578" spans="1:2" s="47" customFormat="1">
      <c r="A578" s="52"/>
      <c r="B578" s="52"/>
    </row>
    <row r="579" spans="1:2" s="47" customFormat="1">
      <c r="A579" s="52"/>
      <c r="B579" s="52"/>
    </row>
    <row r="580" spans="1:2" s="47" customFormat="1">
      <c r="A580" s="52"/>
      <c r="B580" s="52"/>
    </row>
    <row r="581" spans="1:2" s="47" customFormat="1">
      <c r="A581" s="52"/>
      <c r="B581" s="52"/>
    </row>
    <row r="582" spans="1:2" s="47" customFormat="1">
      <c r="A582" s="52"/>
      <c r="B582" s="52"/>
    </row>
    <row r="583" spans="1:2" s="47" customFormat="1">
      <c r="A583" s="52"/>
      <c r="B583" s="52"/>
    </row>
    <row r="584" spans="1:2" s="47" customFormat="1">
      <c r="A584" s="52"/>
      <c r="B584" s="52"/>
    </row>
    <row r="585" spans="1:2" s="47" customFormat="1">
      <c r="A585" s="52"/>
      <c r="B585" s="52"/>
    </row>
    <row r="586" spans="1:2" s="47" customFormat="1">
      <c r="A586" s="52"/>
      <c r="B586" s="52"/>
    </row>
    <row r="587" spans="1:2" s="47" customFormat="1">
      <c r="A587" s="52"/>
      <c r="B587" s="52"/>
    </row>
    <row r="588" spans="1:2" s="47" customFormat="1">
      <c r="A588" s="52"/>
      <c r="B588" s="52"/>
    </row>
    <row r="589" spans="1:2" s="47" customFormat="1">
      <c r="A589" s="52"/>
      <c r="B589" s="52"/>
    </row>
    <row r="590" spans="1:2" s="47" customFormat="1">
      <c r="A590" s="52"/>
      <c r="B590" s="52"/>
    </row>
    <row r="591" spans="1:2" s="47" customFormat="1">
      <c r="A591" s="52"/>
      <c r="B591" s="52"/>
    </row>
    <row r="592" spans="1:2" s="47" customFormat="1">
      <c r="A592" s="52"/>
      <c r="B592" s="52"/>
    </row>
    <row r="593" spans="1:9" s="47" customFormat="1">
      <c r="A593" s="52"/>
      <c r="B593" s="52"/>
    </row>
    <row r="594" spans="1:9" s="47" customFormat="1">
      <c r="A594" s="52"/>
      <c r="B594" s="52"/>
    </row>
    <row r="595" spans="1:9" s="47" customFormat="1">
      <c r="A595" s="52"/>
      <c r="B595" s="52"/>
    </row>
    <row r="596" spans="1:9" s="47" customFormat="1">
      <c r="A596" s="52"/>
      <c r="B596" s="52"/>
    </row>
    <row r="597" spans="1:9" s="47" customFormat="1">
      <c r="A597" s="52"/>
      <c r="B597" s="52"/>
    </row>
    <row r="598" spans="1:9" s="47" customFormat="1">
      <c r="A598" s="52"/>
      <c r="B598" s="52"/>
    </row>
    <row r="599" spans="1:9" s="47" customFormat="1">
      <c r="A599" s="52"/>
      <c r="B599" s="52"/>
    </row>
    <row r="600" spans="1:9" s="47" customFormat="1">
      <c r="A600" s="52"/>
      <c r="B600" s="52"/>
    </row>
    <row r="601" spans="1:9" s="47" customFormat="1">
      <c r="A601" s="52"/>
      <c r="B601" s="52"/>
    </row>
    <row r="602" spans="1:9" s="47" customFormat="1">
      <c r="A602" s="52"/>
      <c r="B602" s="52"/>
    </row>
    <row r="603" spans="1:9" s="47" customFormat="1">
      <c r="A603" s="52"/>
      <c r="B603" s="52"/>
    </row>
    <row r="605" spans="1:9" ht="15.75" thickBot="1"/>
    <row r="606" spans="1:9">
      <c r="A606" s="101" t="s">
        <v>1</v>
      </c>
      <c r="B606" s="103" t="s">
        <v>2</v>
      </c>
      <c r="C606" s="105" t="s">
        <v>3</v>
      </c>
      <c r="D606" s="73" t="s">
        <v>4</v>
      </c>
      <c r="E606" s="73"/>
      <c r="F606" s="73"/>
      <c r="G606" s="73" t="s">
        <v>5</v>
      </c>
      <c r="H606" s="95" t="s">
        <v>6</v>
      </c>
      <c r="I606" s="97" t="s">
        <v>7</v>
      </c>
    </row>
    <row r="607" spans="1:9" ht="15.75" thickBot="1">
      <c r="A607" s="102"/>
      <c r="B607" s="104"/>
      <c r="C607" s="106"/>
      <c r="D607" s="30" t="s">
        <v>8</v>
      </c>
      <c r="E607" s="30" t="s">
        <v>9</v>
      </c>
      <c r="F607" s="30" t="s">
        <v>10</v>
      </c>
      <c r="G607" s="94"/>
      <c r="H607" s="96"/>
      <c r="I607" s="98"/>
    </row>
    <row r="608" spans="1:9">
      <c r="A608" s="88" t="s">
        <v>402</v>
      </c>
      <c r="B608" s="99"/>
      <c r="C608" s="99"/>
      <c r="D608" s="99"/>
      <c r="E608" s="99"/>
      <c r="F608" s="99"/>
      <c r="G608" s="99"/>
      <c r="H608" s="99"/>
      <c r="I608" s="100"/>
    </row>
    <row r="609" spans="1:9">
      <c r="A609" s="6" t="s">
        <v>12</v>
      </c>
      <c r="B609" s="49" t="s">
        <v>13</v>
      </c>
      <c r="C609" s="7" t="s">
        <v>27</v>
      </c>
      <c r="D609" s="7">
        <f>SUM(D610)</f>
        <v>0.09</v>
      </c>
      <c r="E609" s="7">
        <f t="shared" ref="E609:H609" si="128">SUM(E610)</f>
        <v>4.3</v>
      </c>
      <c r="F609" s="7">
        <f t="shared" si="128"/>
        <v>0.12</v>
      </c>
      <c r="G609" s="7">
        <f t="shared" si="128"/>
        <v>39.619999999999997</v>
      </c>
      <c r="H609" s="7">
        <f t="shared" si="128"/>
        <v>0</v>
      </c>
      <c r="I609" s="8" t="s">
        <v>15</v>
      </c>
    </row>
    <row r="610" spans="1:9">
      <c r="A610" s="59"/>
      <c r="B610" s="50" t="s">
        <v>13</v>
      </c>
      <c r="C610" s="9" t="s">
        <v>28</v>
      </c>
      <c r="D610" s="10">
        <v>0.09</v>
      </c>
      <c r="E610" s="10">
        <v>4.3</v>
      </c>
      <c r="F610" s="10">
        <v>0.12</v>
      </c>
      <c r="G610" s="10">
        <v>39.619999999999997</v>
      </c>
      <c r="H610" s="10">
        <v>0</v>
      </c>
      <c r="I610" s="11"/>
    </row>
    <row r="611" spans="1:9">
      <c r="A611" s="6" t="s">
        <v>12</v>
      </c>
      <c r="B611" s="49" t="s">
        <v>22</v>
      </c>
      <c r="C611" s="7" t="s">
        <v>29</v>
      </c>
      <c r="D611" s="7">
        <f>SUM(D612)</f>
        <v>2.64</v>
      </c>
      <c r="E611" s="7">
        <f t="shared" ref="E611:H611" si="129">SUM(E612)</f>
        <v>0.36</v>
      </c>
      <c r="F611" s="7">
        <f t="shared" si="129"/>
        <v>15.2</v>
      </c>
      <c r="G611" s="7">
        <f t="shared" si="129"/>
        <v>79.599999999999994</v>
      </c>
      <c r="H611" s="7">
        <f t="shared" si="129"/>
        <v>0</v>
      </c>
      <c r="I611" s="8" t="s">
        <v>24</v>
      </c>
    </row>
    <row r="612" spans="1:9">
      <c r="A612" s="59"/>
      <c r="B612" s="50" t="s">
        <v>25</v>
      </c>
      <c r="C612" s="9" t="s">
        <v>30</v>
      </c>
      <c r="D612" s="10">
        <v>2.64</v>
      </c>
      <c r="E612" s="10">
        <v>0.36</v>
      </c>
      <c r="F612" s="10">
        <v>15.2</v>
      </c>
      <c r="G612" s="10">
        <v>79.599999999999994</v>
      </c>
      <c r="H612" s="10">
        <v>0</v>
      </c>
      <c r="I612" s="11"/>
    </row>
    <row r="613" spans="1:9" ht="16.5" customHeight="1">
      <c r="A613" s="6" t="s">
        <v>12</v>
      </c>
      <c r="B613" s="49" t="s">
        <v>395</v>
      </c>
      <c r="C613" s="7" t="s">
        <v>42</v>
      </c>
      <c r="D613" s="7">
        <f>SUM(D614:D619)</f>
        <v>3.4699999999999998</v>
      </c>
      <c r="E613" s="7">
        <f t="shared" ref="E613:H613" si="130">SUM(E614:E619)</f>
        <v>4.29</v>
      </c>
      <c r="F613" s="7">
        <f t="shared" si="130"/>
        <v>17.149999999999999</v>
      </c>
      <c r="G613" s="7">
        <f t="shared" si="130"/>
        <v>121.69</v>
      </c>
      <c r="H613" s="7">
        <f t="shared" si="130"/>
        <v>0.74</v>
      </c>
      <c r="I613" s="8" t="s">
        <v>396</v>
      </c>
    </row>
    <row r="614" spans="1:9">
      <c r="A614" s="59"/>
      <c r="B614" s="50" t="s">
        <v>264</v>
      </c>
      <c r="C614" s="9" t="s">
        <v>397</v>
      </c>
      <c r="D614" s="10">
        <v>1.77</v>
      </c>
      <c r="E614" s="10">
        <v>0.17</v>
      </c>
      <c r="F614" s="10">
        <v>12.16</v>
      </c>
      <c r="G614" s="10">
        <v>57.36</v>
      </c>
      <c r="H614" s="10">
        <v>0</v>
      </c>
      <c r="I614" s="11"/>
    </row>
    <row r="615" spans="1:9">
      <c r="A615" s="59"/>
      <c r="B615" s="50" t="s">
        <v>257</v>
      </c>
      <c r="C615" s="9" t="s">
        <v>53</v>
      </c>
      <c r="D615" s="10">
        <v>0</v>
      </c>
      <c r="E615" s="10">
        <v>0</v>
      </c>
      <c r="F615" s="10">
        <v>0</v>
      </c>
      <c r="G615" s="10">
        <v>0</v>
      </c>
      <c r="H615" s="10">
        <v>0</v>
      </c>
      <c r="I615" s="11"/>
    </row>
    <row r="616" spans="1:9">
      <c r="A616" s="59"/>
      <c r="B616" s="50" t="s">
        <v>13</v>
      </c>
      <c r="C616" s="9" t="s">
        <v>398</v>
      </c>
      <c r="D616" s="10">
        <v>0.05</v>
      </c>
      <c r="E616" s="10">
        <v>2.2999999999999998</v>
      </c>
      <c r="F616" s="10">
        <v>0.06</v>
      </c>
      <c r="G616" s="10">
        <v>21.19</v>
      </c>
      <c r="H616" s="10">
        <v>0</v>
      </c>
      <c r="I616" s="11"/>
    </row>
    <row r="617" spans="1:9">
      <c r="A617" s="59"/>
      <c r="B617" s="50" t="s">
        <v>46</v>
      </c>
      <c r="C617" s="9" t="s">
        <v>399</v>
      </c>
      <c r="D617" s="10">
        <v>1.65</v>
      </c>
      <c r="E617" s="10">
        <v>1.82</v>
      </c>
      <c r="F617" s="10">
        <v>2.68</v>
      </c>
      <c r="G617" s="10">
        <v>34.159999999999997</v>
      </c>
      <c r="H617" s="10">
        <v>0.74</v>
      </c>
      <c r="I617" s="11"/>
    </row>
    <row r="618" spans="1:9">
      <c r="A618" s="59"/>
      <c r="B618" s="50" t="s">
        <v>47</v>
      </c>
      <c r="C618" s="9" t="s">
        <v>400</v>
      </c>
      <c r="D618" s="10">
        <v>0</v>
      </c>
      <c r="E618" s="10">
        <v>0</v>
      </c>
      <c r="F618" s="10">
        <v>0</v>
      </c>
      <c r="G618" s="10">
        <v>0</v>
      </c>
      <c r="H618" s="10">
        <v>0</v>
      </c>
      <c r="I618" s="11"/>
    </row>
    <row r="619" spans="1:9">
      <c r="A619" s="59"/>
      <c r="B619" s="50" t="s">
        <v>45</v>
      </c>
      <c r="C619" s="9" t="s">
        <v>401</v>
      </c>
      <c r="D619" s="10">
        <v>0</v>
      </c>
      <c r="E619" s="10">
        <v>0</v>
      </c>
      <c r="F619" s="10">
        <v>2.25</v>
      </c>
      <c r="G619" s="10">
        <v>8.98</v>
      </c>
      <c r="H619" s="10">
        <v>0</v>
      </c>
      <c r="I619" s="11"/>
    </row>
    <row r="620" spans="1:9">
      <c r="A620" s="6" t="s">
        <v>12</v>
      </c>
      <c r="B620" s="49" t="s">
        <v>31</v>
      </c>
      <c r="C620" s="7" t="s">
        <v>42</v>
      </c>
      <c r="D620" s="7">
        <f>SUM(D621:D624)</f>
        <v>3.79</v>
      </c>
      <c r="E620" s="7">
        <f t="shared" ref="E620:H620" si="131">SUM(E621:E624)</f>
        <v>4.1500000000000004</v>
      </c>
      <c r="F620" s="7">
        <f t="shared" si="131"/>
        <v>11.76</v>
      </c>
      <c r="G620" s="7">
        <f t="shared" si="131"/>
        <v>100.57</v>
      </c>
      <c r="H620" s="7">
        <f t="shared" si="131"/>
        <v>0.66</v>
      </c>
      <c r="I620" s="8" t="s">
        <v>33</v>
      </c>
    </row>
    <row r="621" spans="1:9">
      <c r="A621" s="59"/>
      <c r="B621" s="50" t="s">
        <v>34</v>
      </c>
      <c r="C621" s="9" t="s">
        <v>38</v>
      </c>
      <c r="D621" s="10">
        <v>0</v>
      </c>
      <c r="E621" s="10">
        <v>0</v>
      </c>
      <c r="F621" s="10">
        <v>0</v>
      </c>
      <c r="G621" s="10">
        <v>0</v>
      </c>
      <c r="H621" s="10">
        <v>0</v>
      </c>
      <c r="I621" s="11"/>
    </row>
    <row r="622" spans="1:9">
      <c r="A622" s="59"/>
      <c r="B622" s="50" t="s">
        <v>35</v>
      </c>
      <c r="C622" s="9" t="s">
        <v>39</v>
      </c>
      <c r="D622" s="10">
        <v>0.49</v>
      </c>
      <c r="E622" s="10">
        <v>0.3</v>
      </c>
      <c r="F622" s="10">
        <v>0.2</v>
      </c>
      <c r="G622" s="10">
        <v>5.77</v>
      </c>
      <c r="H622" s="10">
        <v>0</v>
      </c>
      <c r="I622" s="11"/>
    </row>
    <row r="623" spans="1:9" ht="16.5" customHeight="1">
      <c r="A623" s="59"/>
      <c r="B623" s="50" t="s">
        <v>36</v>
      </c>
      <c r="C623" s="9" t="s">
        <v>40</v>
      </c>
      <c r="D623" s="10">
        <v>3.3</v>
      </c>
      <c r="E623" s="10">
        <v>3.85</v>
      </c>
      <c r="F623" s="10">
        <v>5.17</v>
      </c>
      <c r="G623" s="10">
        <v>69.3</v>
      </c>
      <c r="H623" s="10">
        <v>0.66</v>
      </c>
      <c r="I623" s="11"/>
    </row>
    <row r="624" spans="1:9">
      <c r="A624" s="59"/>
      <c r="B624" s="50" t="s">
        <v>37</v>
      </c>
      <c r="C624" s="10" t="s">
        <v>41</v>
      </c>
      <c r="D624" s="10">
        <v>0</v>
      </c>
      <c r="E624" s="10">
        <v>0</v>
      </c>
      <c r="F624" s="10">
        <v>6.39</v>
      </c>
      <c r="G624" s="10">
        <v>25.5</v>
      </c>
      <c r="H624" s="10">
        <v>0</v>
      </c>
      <c r="I624" s="11"/>
    </row>
    <row r="625" spans="1:9">
      <c r="A625" s="86" t="s">
        <v>59</v>
      </c>
      <c r="B625" s="87"/>
      <c r="C625" s="29">
        <v>407</v>
      </c>
      <c r="D625" s="29">
        <f>SUM(D609,D611,D613,D620,)</f>
        <v>9.9899999999999984</v>
      </c>
      <c r="E625" s="29">
        <f t="shared" ref="E625:H625" si="132">SUM(E609,E611,E613,E620,)</f>
        <v>13.1</v>
      </c>
      <c r="F625" s="29">
        <f t="shared" si="132"/>
        <v>44.23</v>
      </c>
      <c r="G625" s="29">
        <f t="shared" si="132"/>
        <v>341.48</v>
      </c>
      <c r="H625" s="29">
        <f t="shared" si="132"/>
        <v>1.4</v>
      </c>
      <c r="I625" s="16"/>
    </row>
    <row r="626" spans="1:9">
      <c r="A626" s="6" t="s">
        <v>60</v>
      </c>
      <c r="B626" s="49" t="s">
        <v>166</v>
      </c>
      <c r="C626" s="7" t="s">
        <v>169</v>
      </c>
      <c r="D626" s="7">
        <f>SUM(D627)</f>
        <v>0.9</v>
      </c>
      <c r="E626" s="7">
        <f t="shared" ref="E626:H626" si="133">SUM(E627)</f>
        <v>0.2</v>
      </c>
      <c r="F626" s="7">
        <f t="shared" si="133"/>
        <v>8.1</v>
      </c>
      <c r="G626" s="7">
        <f t="shared" si="133"/>
        <v>43</v>
      </c>
      <c r="H626" s="7">
        <f t="shared" si="133"/>
        <v>60</v>
      </c>
      <c r="I626" s="8" t="s">
        <v>167</v>
      </c>
    </row>
    <row r="627" spans="1:9">
      <c r="A627" s="59"/>
      <c r="B627" s="50" t="s">
        <v>171</v>
      </c>
      <c r="C627" s="9" t="s">
        <v>170</v>
      </c>
      <c r="D627" s="10">
        <v>0.9</v>
      </c>
      <c r="E627" s="10">
        <v>0.2</v>
      </c>
      <c r="F627" s="10">
        <v>8.1</v>
      </c>
      <c r="G627" s="10">
        <v>43</v>
      </c>
      <c r="H627" s="10">
        <v>60</v>
      </c>
      <c r="I627" s="11"/>
    </row>
    <row r="628" spans="1:9">
      <c r="A628" s="86" t="s">
        <v>59</v>
      </c>
      <c r="B628" s="87"/>
      <c r="C628" s="29">
        <v>100</v>
      </c>
      <c r="D628" s="29">
        <f>SUM(D626)</f>
        <v>0.9</v>
      </c>
      <c r="E628" s="29">
        <f t="shared" ref="E628:H628" si="134">SUM(E626)</f>
        <v>0.2</v>
      </c>
      <c r="F628" s="29">
        <f t="shared" si="134"/>
        <v>8.1</v>
      </c>
      <c r="G628" s="29">
        <f t="shared" si="134"/>
        <v>43</v>
      </c>
      <c r="H628" s="29">
        <f t="shared" si="134"/>
        <v>60</v>
      </c>
      <c r="I628" s="16"/>
    </row>
    <row r="629" spans="1:9" ht="18" customHeight="1">
      <c r="A629" s="6" t="s">
        <v>56</v>
      </c>
      <c r="B629" s="49" t="s">
        <v>226</v>
      </c>
      <c r="C629" s="7" t="s">
        <v>73</v>
      </c>
      <c r="D629" s="7">
        <f>SUM(D630:D632)</f>
        <v>0.6</v>
      </c>
      <c r="E629" s="7">
        <f t="shared" ref="E629:H629" si="135">SUM(E630:E632)</f>
        <v>3.55</v>
      </c>
      <c r="F629" s="7">
        <f t="shared" si="135"/>
        <v>4.71</v>
      </c>
      <c r="G629" s="7">
        <f t="shared" si="135"/>
        <v>53.710000000000008</v>
      </c>
      <c r="H629" s="7">
        <f t="shared" si="135"/>
        <v>2.3250000000000002</v>
      </c>
      <c r="I629" s="8" t="s">
        <v>18</v>
      </c>
    </row>
    <row r="630" spans="1:9">
      <c r="A630" s="59"/>
      <c r="B630" s="50" t="s">
        <v>79</v>
      </c>
      <c r="C630" s="14" t="s">
        <v>227</v>
      </c>
      <c r="D630" s="12">
        <v>0.6</v>
      </c>
      <c r="E630" s="12">
        <v>0.05</v>
      </c>
      <c r="F630" s="12">
        <v>3.21</v>
      </c>
      <c r="G630" s="12">
        <v>16.27</v>
      </c>
      <c r="H630" s="12">
        <v>2.3250000000000002</v>
      </c>
      <c r="I630" s="13"/>
    </row>
    <row r="631" spans="1:9">
      <c r="A631" s="59"/>
      <c r="B631" s="50" t="s">
        <v>130</v>
      </c>
      <c r="C631" s="14" t="s">
        <v>178</v>
      </c>
      <c r="D631" s="12">
        <v>0</v>
      </c>
      <c r="E631" s="12">
        <v>3.5</v>
      </c>
      <c r="F631" s="12">
        <v>0</v>
      </c>
      <c r="G631" s="12">
        <v>31.46</v>
      </c>
      <c r="H631" s="12">
        <v>0</v>
      </c>
      <c r="I631" s="13"/>
    </row>
    <row r="632" spans="1:9">
      <c r="A632" s="59"/>
      <c r="B632" s="50" t="s">
        <v>45</v>
      </c>
      <c r="C632" s="14" t="s">
        <v>165</v>
      </c>
      <c r="D632" s="12">
        <v>0</v>
      </c>
      <c r="E632" s="12">
        <v>0</v>
      </c>
      <c r="F632" s="12">
        <v>1.5</v>
      </c>
      <c r="G632" s="12">
        <v>5.98</v>
      </c>
      <c r="H632" s="12">
        <v>0</v>
      </c>
      <c r="I632" s="13"/>
    </row>
    <row r="633" spans="1:9" ht="15.75" customHeight="1">
      <c r="A633" s="6" t="s">
        <v>56</v>
      </c>
      <c r="B633" s="49" t="s">
        <v>403</v>
      </c>
      <c r="C633" s="7" t="s">
        <v>185</v>
      </c>
      <c r="D633" s="7">
        <f>SUM(D634:D642)</f>
        <v>6.03</v>
      </c>
      <c r="E633" s="7">
        <f t="shared" ref="E633:H633" si="136">SUM(E634:E642)</f>
        <v>4.32</v>
      </c>
      <c r="F633" s="7">
        <f t="shared" si="136"/>
        <v>15.220000000000002</v>
      </c>
      <c r="G633" s="7">
        <f t="shared" si="136"/>
        <v>124.74000000000001</v>
      </c>
      <c r="H633" s="7">
        <f t="shared" si="136"/>
        <v>12.84</v>
      </c>
      <c r="I633" s="8" t="s">
        <v>404</v>
      </c>
    </row>
    <row r="634" spans="1:9">
      <c r="A634" s="59"/>
      <c r="B634" s="50" t="s">
        <v>98</v>
      </c>
      <c r="C634" s="9" t="s">
        <v>286</v>
      </c>
      <c r="D634" s="10">
        <v>1.1200000000000001</v>
      </c>
      <c r="E634" s="10">
        <v>0.22</v>
      </c>
      <c r="F634" s="10">
        <v>9.1300000000000008</v>
      </c>
      <c r="G634" s="10">
        <v>43.12</v>
      </c>
      <c r="H634" s="10">
        <v>11.2</v>
      </c>
      <c r="I634" s="11"/>
    </row>
    <row r="635" spans="1:9">
      <c r="A635" s="59"/>
      <c r="B635" s="50" t="s">
        <v>405</v>
      </c>
      <c r="C635" s="9" t="s">
        <v>99</v>
      </c>
      <c r="D635" s="10">
        <v>0.56000000000000005</v>
      </c>
      <c r="E635" s="10">
        <v>7.0000000000000007E-2</v>
      </c>
      <c r="F635" s="10">
        <v>4.01</v>
      </c>
      <c r="G635" s="10">
        <v>18.899999999999999</v>
      </c>
      <c r="H635" s="10">
        <v>0</v>
      </c>
      <c r="I635" s="11"/>
    </row>
    <row r="636" spans="1:9">
      <c r="A636" s="59"/>
      <c r="B636" s="50" t="s">
        <v>79</v>
      </c>
      <c r="C636" s="9" t="s">
        <v>80</v>
      </c>
      <c r="D636" s="10">
        <v>0.17</v>
      </c>
      <c r="E636" s="10">
        <v>0.01</v>
      </c>
      <c r="F636" s="10">
        <v>0.88</v>
      </c>
      <c r="G636" s="10">
        <v>4.4800000000000004</v>
      </c>
      <c r="H636" s="10">
        <v>0.64</v>
      </c>
      <c r="I636" s="11"/>
    </row>
    <row r="637" spans="1:9">
      <c r="A637" s="59"/>
      <c r="B637" s="50" t="s">
        <v>83</v>
      </c>
      <c r="C637" s="9" t="s">
        <v>406</v>
      </c>
      <c r="D637" s="10">
        <v>0.1</v>
      </c>
      <c r="E637" s="10">
        <v>0.01</v>
      </c>
      <c r="F637" s="10">
        <v>0.56000000000000005</v>
      </c>
      <c r="G637" s="10">
        <v>2.79</v>
      </c>
      <c r="H637" s="10">
        <v>0</v>
      </c>
      <c r="I637" s="11"/>
    </row>
    <row r="638" spans="1:9">
      <c r="A638" s="59"/>
      <c r="B638" s="50" t="s">
        <v>85</v>
      </c>
      <c r="C638" s="9" t="s">
        <v>267</v>
      </c>
      <c r="D638" s="10">
        <v>0.22</v>
      </c>
      <c r="E638" s="10">
        <v>0.8</v>
      </c>
      <c r="F638" s="10">
        <v>0.31</v>
      </c>
      <c r="G638" s="10">
        <v>9.52</v>
      </c>
      <c r="H638" s="10">
        <v>0.04</v>
      </c>
      <c r="I638" s="11"/>
    </row>
    <row r="639" spans="1:9" ht="15.75" customHeight="1">
      <c r="A639" s="59"/>
      <c r="B639" s="50" t="s">
        <v>44</v>
      </c>
      <c r="C639" s="9" t="s">
        <v>326</v>
      </c>
      <c r="D639" s="10">
        <v>0</v>
      </c>
      <c r="E639" s="10">
        <v>0</v>
      </c>
      <c r="F639" s="10">
        <v>0</v>
      </c>
      <c r="G639" s="10">
        <v>0</v>
      </c>
      <c r="H639" s="10">
        <v>0</v>
      </c>
      <c r="I639" s="11"/>
    </row>
    <row r="640" spans="1:9">
      <c r="A640" s="59"/>
      <c r="B640" s="50" t="s">
        <v>379</v>
      </c>
      <c r="C640" s="9" t="s">
        <v>321</v>
      </c>
      <c r="D640" s="10">
        <v>0.15</v>
      </c>
      <c r="E640" s="10">
        <v>0.02</v>
      </c>
      <c r="F640" s="10">
        <v>0.33</v>
      </c>
      <c r="G640" s="10">
        <v>2.5</v>
      </c>
      <c r="H640" s="10">
        <v>0.96</v>
      </c>
      <c r="I640" s="11"/>
    </row>
    <row r="641" spans="1:9">
      <c r="A641" s="59"/>
      <c r="B641" s="50" t="s">
        <v>81</v>
      </c>
      <c r="C641" s="9" t="s">
        <v>407</v>
      </c>
      <c r="D641" s="10">
        <v>3.71</v>
      </c>
      <c r="E641" s="10">
        <v>3.19</v>
      </c>
      <c r="F641" s="10">
        <v>0</v>
      </c>
      <c r="G641" s="10">
        <v>43.43</v>
      </c>
      <c r="H641" s="10">
        <v>0</v>
      </c>
      <c r="I641" s="11"/>
    </row>
    <row r="642" spans="1:9">
      <c r="A642" s="59"/>
      <c r="B642" s="50" t="s">
        <v>47</v>
      </c>
      <c r="C642" s="10" t="s">
        <v>105</v>
      </c>
      <c r="D642" s="10">
        <v>0</v>
      </c>
      <c r="E642" s="10">
        <v>0</v>
      </c>
      <c r="F642" s="10">
        <v>0</v>
      </c>
      <c r="G642" s="10">
        <v>0</v>
      </c>
      <c r="H642" s="10">
        <v>0</v>
      </c>
      <c r="I642" s="11"/>
    </row>
    <row r="643" spans="1:9" ht="18" customHeight="1">
      <c r="A643" s="6" t="s">
        <v>56</v>
      </c>
      <c r="B643" s="49" t="s">
        <v>408</v>
      </c>
      <c r="C643" s="7" t="s">
        <v>185</v>
      </c>
      <c r="D643" s="7">
        <f>SUM(D644:D651)</f>
        <v>11.802999999999999</v>
      </c>
      <c r="E643" s="7">
        <f t="shared" ref="E643:H643" si="137">SUM(E644:E651)</f>
        <v>10.280999999999999</v>
      </c>
      <c r="F643" s="7">
        <f t="shared" si="137"/>
        <v>20.239999999999998</v>
      </c>
      <c r="G643" s="7">
        <f t="shared" si="137"/>
        <v>221.607</v>
      </c>
      <c r="H643" s="7">
        <f t="shared" si="137"/>
        <v>21.526999999999997</v>
      </c>
      <c r="I643" s="8" t="s">
        <v>409</v>
      </c>
    </row>
    <row r="644" spans="1:9">
      <c r="A644" s="59"/>
      <c r="B644" s="50" t="s">
        <v>98</v>
      </c>
      <c r="C644" s="9" t="s">
        <v>411</v>
      </c>
      <c r="D644" s="10">
        <v>1.69</v>
      </c>
      <c r="E644" s="10">
        <v>0.34</v>
      </c>
      <c r="F644" s="10">
        <v>13.75</v>
      </c>
      <c r="G644" s="10">
        <v>64.94</v>
      </c>
      <c r="H644" s="10">
        <v>16.867999999999999</v>
      </c>
      <c r="I644" s="11"/>
    </row>
    <row r="645" spans="1:9">
      <c r="A645" s="59"/>
      <c r="B645" s="50" t="s">
        <v>250</v>
      </c>
      <c r="C645" s="9" t="s">
        <v>412</v>
      </c>
      <c r="D645" s="10">
        <v>0.28000000000000003</v>
      </c>
      <c r="E645" s="10">
        <v>0.04</v>
      </c>
      <c r="F645" s="10">
        <v>1.64</v>
      </c>
      <c r="G645" s="10">
        <v>8.1999999999999993</v>
      </c>
      <c r="H645" s="10">
        <v>2</v>
      </c>
      <c r="I645" s="11"/>
    </row>
    <row r="646" spans="1:9">
      <c r="A646" s="59"/>
      <c r="B646" s="50" t="s">
        <v>289</v>
      </c>
      <c r="C646" s="10" t="s">
        <v>413</v>
      </c>
      <c r="D646" s="10">
        <v>8.8629999999999995</v>
      </c>
      <c r="E646" s="10">
        <v>8.9610000000000003</v>
      </c>
      <c r="F646" s="10">
        <v>0.34</v>
      </c>
      <c r="G646" s="10">
        <v>117.367</v>
      </c>
      <c r="H646" s="10">
        <v>0.877</v>
      </c>
      <c r="I646" s="11"/>
    </row>
    <row r="647" spans="1:9">
      <c r="A647" s="59"/>
      <c r="B647" s="50" t="s">
        <v>79</v>
      </c>
      <c r="C647" s="9" t="s">
        <v>414</v>
      </c>
      <c r="D647" s="10">
        <v>0.45</v>
      </c>
      <c r="E647" s="10">
        <v>0.03</v>
      </c>
      <c r="F647" s="10">
        <v>2.4</v>
      </c>
      <c r="G647" s="10">
        <v>12.17</v>
      </c>
      <c r="H647" s="10">
        <v>1.7390000000000001</v>
      </c>
      <c r="I647" s="11"/>
    </row>
    <row r="648" spans="1:9">
      <c r="A648" s="59"/>
      <c r="B648" s="50" t="s">
        <v>34</v>
      </c>
      <c r="C648" s="9" t="s">
        <v>415</v>
      </c>
      <c r="D648" s="10">
        <v>0</v>
      </c>
      <c r="E648" s="10">
        <v>0</v>
      </c>
      <c r="F648" s="10">
        <v>0</v>
      </c>
      <c r="G648" s="10">
        <v>0</v>
      </c>
      <c r="H648" s="10">
        <v>0</v>
      </c>
      <c r="I648" s="11"/>
    </row>
    <row r="649" spans="1:9" ht="15" customHeight="1">
      <c r="A649" s="59"/>
      <c r="B649" s="50" t="s">
        <v>410</v>
      </c>
      <c r="C649" s="9" t="s">
        <v>416</v>
      </c>
      <c r="D649" s="10">
        <v>0.28999999999999998</v>
      </c>
      <c r="E649" s="10">
        <v>0.04</v>
      </c>
      <c r="F649" s="10">
        <v>1.77</v>
      </c>
      <c r="G649" s="10">
        <v>8.58</v>
      </c>
      <c r="H649" s="10">
        <v>0</v>
      </c>
      <c r="I649" s="11"/>
    </row>
    <row r="650" spans="1:9">
      <c r="A650" s="59"/>
      <c r="B650" s="50" t="s">
        <v>257</v>
      </c>
      <c r="C650" s="9" t="s">
        <v>198</v>
      </c>
      <c r="D650" s="10">
        <v>0</v>
      </c>
      <c r="E650" s="10">
        <v>0</v>
      </c>
      <c r="F650" s="10">
        <v>0</v>
      </c>
      <c r="G650" s="10">
        <v>0</v>
      </c>
      <c r="H650" s="10">
        <v>0</v>
      </c>
      <c r="I650" s="11"/>
    </row>
    <row r="651" spans="1:9">
      <c r="A651" s="59"/>
      <c r="B651" s="50" t="s">
        <v>479</v>
      </c>
      <c r="C651" s="9" t="s">
        <v>417</v>
      </c>
      <c r="D651" s="10">
        <v>0.23</v>
      </c>
      <c r="E651" s="10">
        <v>0.87</v>
      </c>
      <c r="F651" s="10">
        <v>0.34</v>
      </c>
      <c r="G651" s="10">
        <v>10.35</v>
      </c>
      <c r="H651" s="10">
        <v>4.2999999999999997E-2</v>
      </c>
      <c r="I651" s="11"/>
    </row>
    <row r="652" spans="1:9" ht="16.5" customHeight="1">
      <c r="A652" s="6" t="s">
        <v>56</v>
      </c>
      <c r="B652" s="49" t="s">
        <v>112</v>
      </c>
      <c r="C652" s="7" t="s">
        <v>42</v>
      </c>
      <c r="D652" s="7">
        <f>SUM(D653:D655)</f>
        <v>0.08</v>
      </c>
      <c r="E652" s="7">
        <f t="shared" ref="E652:H652" si="138">SUM(E653:E655)</f>
        <v>0</v>
      </c>
      <c r="F652" s="7">
        <f t="shared" si="138"/>
        <v>10.27</v>
      </c>
      <c r="G652" s="7">
        <f t="shared" si="138"/>
        <v>40.36</v>
      </c>
      <c r="H652" s="7">
        <f t="shared" si="138"/>
        <v>0</v>
      </c>
      <c r="I652" s="8" t="s">
        <v>113</v>
      </c>
    </row>
    <row r="653" spans="1:9">
      <c r="A653" s="59"/>
      <c r="B653" s="50" t="s">
        <v>34</v>
      </c>
      <c r="C653" s="9" t="s">
        <v>116</v>
      </c>
      <c r="D653" s="10">
        <v>0</v>
      </c>
      <c r="E653" s="10">
        <v>0</v>
      </c>
      <c r="F653" s="10">
        <v>0</v>
      </c>
      <c r="G653" s="10">
        <v>0</v>
      </c>
      <c r="H653" s="10">
        <v>0</v>
      </c>
      <c r="I653" s="11"/>
    </row>
    <row r="654" spans="1:9">
      <c r="A654" s="59"/>
      <c r="B654" s="50" t="s">
        <v>45</v>
      </c>
      <c r="C654" s="10" t="s">
        <v>117</v>
      </c>
      <c r="D654" s="10">
        <v>0</v>
      </c>
      <c r="E654" s="10">
        <v>0</v>
      </c>
      <c r="F654" s="10">
        <v>6.29</v>
      </c>
      <c r="G654" s="10">
        <v>25.1</v>
      </c>
      <c r="H654" s="10">
        <v>0</v>
      </c>
      <c r="I654" s="11"/>
    </row>
    <row r="655" spans="1:9">
      <c r="A655" s="59"/>
      <c r="B655" s="50" t="s">
        <v>115</v>
      </c>
      <c r="C655" s="9" t="s">
        <v>118</v>
      </c>
      <c r="D655" s="10">
        <v>0.08</v>
      </c>
      <c r="E655" s="10">
        <v>0</v>
      </c>
      <c r="F655" s="10">
        <v>3.98</v>
      </c>
      <c r="G655" s="10">
        <v>15.26</v>
      </c>
      <c r="H655" s="10">
        <v>0</v>
      </c>
      <c r="I655" s="11"/>
    </row>
    <row r="656" spans="1:9">
      <c r="A656" s="6" t="s">
        <v>56</v>
      </c>
      <c r="B656" s="49" t="s">
        <v>119</v>
      </c>
      <c r="C656" s="7" t="s">
        <v>29</v>
      </c>
      <c r="D656" s="7">
        <f>SUM(D657,)</f>
        <v>1.44</v>
      </c>
      <c r="E656" s="7">
        <f t="shared" ref="E656:H656" si="139">SUM(E657,)</f>
        <v>0.36</v>
      </c>
      <c r="F656" s="7">
        <f t="shared" si="139"/>
        <v>12.48</v>
      </c>
      <c r="G656" s="7">
        <f t="shared" si="139"/>
        <v>59.4</v>
      </c>
      <c r="H656" s="7">
        <f t="shared" si="139"/>
        <v>0</v>
      </c>
      <c r="I656" s="8" t="s">
        <v>120</v>
      </c>
    </row>
    <row r="657" spans="1:9">
      <c r="A657" s="59"/>
      <c r="B657" s="50" t="s">
        <v>121</v>
      </c>
      <c r="C657" s="9" t="s">
        <v>30</v>
      </c>
      <c r="D657" s="10">
        <v>1.44</v>
      </c>
      <c r="E657" s="10">
        <v>0.36</v>
      </c>
      <c r="F657" s="10">
        <v>12.48</v>
      </c>
      <c r="G657" s="10">
        <v>59.4</v>
      </c>
      <c r="H657" s="10">
        <v>0</v>
      </c>
      <c r="I657" s="11"/>
    </row>
    <row r="658" spans="1:9">
      <c r="A658" s="86" t="s">
        <v>59</v>
      </c>
      <c r="B658" s="87"/>
      <c r="C658" s="29">
        <v>670</v>
      </c>
      <c r="D658" s="29">
        <f>SUM(D629,D633,D643,D652,D656,)</f>
        <v>19.952999999999999</v>
      </c>
      <c r="E658" s="29">
        <f t="shared" ref="E658:H658" si="140">SUM(E629,E633,E643,E652,E656,)</f>
        <v>18.510999999999999</v>
      </c>
      <c r="F658" s="29">
        <f t="shared" si="140"/>
        <v>62.92</v>
      </c>
      <c r="G658" s="29">
        <f t="shared" si="140"/>
        <v>499.81700000000001</v>
      </c>
      <c r="H658" s="29">
        <f t="shared" si="140"/>
        <v>36.691999999999993</v>
      </c>
      <c r="I658" s="16"/>
    </row>
    <row r="659" spans="1:9" ht="15.75" customHeight="1">
      <c r="A659" s="6" t="s">
        <v>122</v>
      </c>
      <c r="B659" s="49" t="s">
        <v>420</v>
      </c>
      <c r="C659" s="7" t="s">
        <v>32</v>
      </c>
      <c r="D659" s="7">
        <f>SUM(D660:D667)</f>
        <v>15.357000000000001</v>
      </c>
      <c r="E659" s="7">
        <f t="shared" ref="E659:H659" si="141">SUM(E660:E667)</f>
        <v>12.516</v>
      </c>
      <c r="F659" s="7">
        <f t="shared" si="141"/>
        <v>16.989999999999998</v>
      </c>
      <c r="G659" s="7">
        <f t="shared" si="141"/>
        <v>239.70000000000005</v>
      </c>
      <c r="H659" s="7">
        <f t="shared" si="141"/>
        <v>3.105</v>
      </c>
      <c r="I659" s="8" t="s">
        <v>418</v>
      </c>
    </row>
    <row r="660" spans="1:9">
      <c r="A660" s="59"/>
      <c r="B660" s="50" t="s">
        <v>168</v>
      </c>
      <c r="C660" s="10" t="s">
        <v>421</v>
      </c>
      <c r="D660" s="10">
        <v>0.39700000000000002</v>
      </c>
      <c r="E660" s="10">
        <v>2.5999999999999999E-2</v>
      </c>
      <c r="F660" s="10">
        <v>5.56</v>
      </c>
      <c r="G660" s="10">
        <v>23.6</v>
      </c>
      <c r="H660" s="10">
        <v>2.65</v>
      </c>
      <c r="I660" s="11"/>
    </row>
    <row r="661" spans="1:9">
      <c r="A661" s="59"/>
      <c r="B661" s="50" t="s">
        <v>479</v>
      </c>
      <c r="C661" s="9" t="s">
        <v>422</v>
      </c>
      <c r="D661" s="10">
        <v>0.12</v>
      </c>
      <c r="E661" s="10">
        <v>0.46</v>
      </c>
      <c r="F661" s="10">
        <v>0.18</v>
      </c>
      <c r="G661" s="10">
        <v>5.5</v>
      </c>
      <c r="H661" s="10">
        <v>2.3E-2</v>
      </c>
      <c r="I661" s="11"/>
    </row>
    <row r="662" spans="1:9">
      <c r="A662" s="59"/>
      <c r="B662" s="50" t="s">
        <v>265</v>
      </c>
      <c r="C662" s="9" t="s">
        <v>423</v>
      </c>
      <c r="D662" s="10">
        <v>13.1</v>
      </c>
      <c r="E662" s="10">
        <v>7.06</v>
      </c>
      <c r="F662" s="10">
        <v>1.57</v>
      </c>
      <c r="G662" s="10">
        <v>121.86</v>
      </c>
      <c r="H662" s="10">
        <v>0.39200000000000002</v>
      </c>
      <c r="I662" s="11"/>
    </row>
    <row r="663" spans="1:9">
      <c r="A663" s="59"/>
      <c r="B663" s="50" t="s">
        <v>419</v>
      </c>
      <c r="C663" s="9" t="s">
        <v>422</v>
      </c>
      <c r="D663" s="10">
        <v>0</v>
      </c>
      <c r="E663" s="10">
        <v>0</v>
      </c>
      <c r="F663" s="10">
        <v>0</v>
      </c>
      <c r="G663" s="10">
        <v>0</v>
      </c>
      <c r="H663" s="10">
        <v>0</v>
      </c>
      <c r="I663" s="11"/>
    </row>
    <row r="664" spans="1:9">
      <c r="A664" s="59"/>
      <c r="B664" s="50" t="s">
        <v>13</v>
      </c>
      <c r="C664" s="9" t="s">
        <v>422</v>
      </c>
      <c r="D664" s="10">
        <v>0.06</v>
      </c>
      <c r="E664" s="10">
        <v>2.84</v>
      </c>
      <c r="F664" s="10">
        <v>0.08</v>
      </c>
      <c r="G664" s="10">
        <v>26.15</v>
      </c>
      <c r="H664" s="10">
        <v>0</v>
      </c>
      <c r="I664" s="11"/>
    </row>
    <row r="665" spans="1:9">
      <c r="A665" s="59"/>
      <c r="B665" s="50" t="s">
        <v>129</v>
      </c>
      <c r="C665" s="9" t="s">
        <v>424</v>
      </c>
      <c r="D665" s="10">
        <v>1.46</v>
      </c>
      <c r="E665" s="10">
        <v>1.33</v>
      </c>
      <c r="F665" s="10">
        <v>0.08</v>
      </c>
      <c r="G665" s="10">
        <v>18.11</v>
      </c>
      <c r="H665" s="10">
        <v>0</v>
      </c>
      <c r="I665" s="11"/>
    </row>
    <row r="666" spans="1:9">
      <c r="A666" s="59"/>
      <c r="B666" s="50" t="s">
        <v>37</v>
      </c>
      <c r="C666" s="9" t="s">
        <v>425</v>
      </c>
      <c r="D666" s="10">
        <v>0</v>
      </c>
      <c r="E666" s="10">
        <v>0</v>
      </c>
      <c r="F666" s="10">
        <v>9.2100000000000009</v>
      </c>
      <c r="G666" s="10">
        <v>34.96</v>
      </c>
      <c r="H666" s="10">
        <v>0</v>
      </c>
      <c r="I666" s="11"/>
    </row>
    <row r="667" spans="1:9">
      <c r="A667" s="59"/>
      <c r="B667" s="50" t="s">
        <v>85</v>
      </c>
      <c r="C667" s="9" t="s">
        <v>267</v>
      </c>
      <c r="D667" s="10">
        <v>0.22</v>
      </c>
      <c r="E667" s="10">
        <v>0.8</v>
      </c>
      <c r="F667" s="10">
        <v>0.31</v>
      </c>
      <c r="G667" s="10">
        <v>9.52</v>
      </c>
      <c r="H667" s="10">
        <v>0.04</v>
      </c>
      <c r="I667" s="11"/>
    </row>
    <row r="668" spans="1:9">
      <c r="A668" s="6" t="s">
        <v>122</v>
      </c>
      <c r="B668" s="49" t="s">
        <v>428</v>
      </c>
      <c r="C668" s="7" t="s">
        <v>42</v>
      </c>
      <c r="D668" s="7">
        <f>SUM(D669:D670)</f>
        <v>0</v>
      </c>
      <c r="E668" s="7">
        <f t="shared" ref="E668:H668" si="142">SUM(E669:E670)</f>
        <v>0</v>
      </c>
      <c r="F668" s="7">
        <f t="shared" si="142"/>
        <v>0</v>
      </c>
      <c r="G668" s="7">
        <f t="shared" si="142"/>
        <v>0</v>
      </c>
      <c r="H668" s="7">
        <f t="shared" si="142"/>
        <v>0</v>
      </c>
      <c r="I668" s="8" t="s">
        <v>426</v>
      </c>
    </row>
    <row r="669" spans="1:9">
      <c r="A669" s="59"/>
      <c r="B669" s="50" t="s">
        <v>47</v>
      </c>
      <c r="C669" s="9" t="s">
        <v>64</v>
      </c>
      <c r="D669" s="10">
        <v>0</v>
      </c>
      <c r="E669" s="10">
        <v>0</v>
      </c>
      <c r="F669" s="10">
        <v>0</v>
      </c>
      <c r="G669" s="10">
        <v>0</v>
      </c>
      <c r="H669" s="10">
        <v>0</v>
      </c>
      <c r="I669" s="11"/>
    </row>
    <row r="670" spans="1:9" ht="15.75" thickBot="1">
      <c r="A670" s="59"/>
      <c r="B670" s="50" t="s">
        <v>427</v>
      </c>
      <c r="C670" s="9" t="s">
        <v>51</v>
      </c>
      <c r="D670" s="10">
        <v>0</v>
      </c>
      <c r="E670" s="10">
        <v>0</v>
      </c>
      <c r="F670" s="10">
        <v>0</v>
      </c>
      <c r="G670" s="10">
        <v>0</v>
      </c>
      <c r="H670" s="10">
        <v>0</v>
      </c>
      <c r="I670" s="11"/>
    </row>
    <row r="671" spans="1:9">
      <c r="A671" s="88" t="s">
        <v>59</v>
      </c>
      <c r="B671" s="89"/>
      <c r="C671" s="27">
        <v>330</v>
      </c>
      <c r="D671" s="27">
        <f>SUM(D659,D668,)</f>
        <v>15.357000000000001</v>
      </c>
      <c r="E671" s="27">
        <f t="shared" ref="E671:H671" si="143">SUM(E659,E668,)</f>
        <v>12.516</v>
      </c>
      <c r="F671" s="27">
        <f t="shared" si="143"/>
        <v>16.989999999999998</v>
      </c>
      <c r="G671" s="27">
        <f t="shared" si="143"/>
        <v>239.70000000000005</v>
      </c>
      <c r="H671" s="27">
        <f t="shared" si="143"/>
        <v>3.105</v>
      </c>
      <c r="I671" s="22"/>
    </row>
    <row r="672" spans="1:9" ht="16.5" thickBot="1">
      <c r="A672" s="90" t="s">
        <v>144</v>
      </c>
      <c r="B672" s="91"/>
      <c r="C672" s="28">
        <f>SUM(C625,C628,C658,C671,)</f>
        <v>1507</v>
      </c>
      <c r="D672" s="28">
        <f t="shared" ref="D672:H672" si="144">SUM(D625,D628,D658,D671,)</f>
        <v>46.199999999999996</v>
      </c>
      <c r="E672" s="28">
        <f t="shared" si="144"/>
        <v>44.326999999999998</v>
      </c>
      <c r="F672" s="28">
        <f t="shared" si="144"/>
        <v>132.24</v>
      </c>
      <c r="G672" s="28">
        <f t="shared" si="144"/>
        <v>1123.9970000000001</v>
      </c>
      <c r="H672" s="28">
        <f t="shared" si="144"/>
        <v>101.19699999999999</v>
      </c>
      <c r="I672" s="24"/>
    </row>
    <row r="674" spans="1:9" s="47" customFormat="1">
      <c r="A674" s="52"/>
      <c r="B674" s="52"/>
    </row>
    <row r="675" spans="1:9" s="47" customFormat="1">
      <c r="A675" s="52"/>
      <c r="B675" s="52"/>
    </row>
    <row r="676" spans="1:9" s="47" customFormat="1">
      <c r="A676" s="52"/>
      <c r="B676" s="52"/>
    </row>
    <row r="677" spans="1:9" s="47" customFormat="1">
      <c r="A677" s="52"/>
      <c r="B677" s="52"/>
    </row>
    <row r="678" spans="1:9" s="47" customFormat="1">
      <c r="A678" s="52"/>
      <c r="B678" s="52"/>
    </row>
    <row r="679" spans="1:9" s="47" customFormat="1">
      <c r="A679" s="52"/>
      <c r="B679" s="52"/>
    </row>
    <row r="681" spans="1:9" ht="15.75" thickBot="1"/>
    <row r="682" spans="1:9">
      <c r="A682" s="101" t="s">
        <v>1</v>
      </c>
      <c r="B682" s="103" t="s">
        <v>2</v>
      </c>
      <c r="C682" s="105" t="s">
        <v>3</v>
      </c>
      <c r="D682" s="73" t="s">
        <v>4</v>
      </c>
      <c r="E682" s="73"/>
      <c r="F682" s="73"/>
      <c r="G682" s="73" t="s">
        <v>5</v>
      </c>
      <c r="H682" s="95" t="s">
        <v>6</v>
      </c>
      <c r="I682" s="97" t="s">
        <v>7</v>
      </c>
    </row>
    <row r="683" spans="1:9" ht="15.75" thickBot="1">
      <c r="A683" s="102"/>
      <c r="B683" s="104"/>
      <c r="C683" s="106"/>
      <c r="D683" s="30" t="s">
        <v>8</v>
      </c>
      <c r="E683" s="30" t="s">
        <v>9</v>
      </c>
      <c r="F683" s="30" t="s">
        <v>10</v>
      </c>
      <c r="G683" s="94"/>
      <c r="H683" s="96"/>
      <c r="I683" s="98"/>
    </row>
    <row r="684" spans="1:9">
      <c r="A684" s="88" t="s">
        <v>429</v>
      </c>
      <c r="B684" s="99"/>
      <c r="C684" s="99"/>
      <c r="D684" s="99"/>
      <c r="E684" s="99"/>
      <c r="F684" s="99"/>
      <c r="G684" s="99"/>
      <c r="H684" s="99"/>
      <c r="I684" s="100"/>
    </row>
    <row r="685" spans="1:9">
      <c r="A685" s="6" t="s">
        <v>12</v>
      </c>
      <c r="B685" s="49" t="s">
        <v>13</v>
      </c>
      <c r="C685" s="7" t="s">
        <v>27</v>
      </c>
      <c r="D685" s="7">
        <f>SUM(D686)</f>
        <v>0.09</v>
      </c>
      <c r="E685" s="7">
        <f t="shared" ref="E685:H685" si="145">SUM(E686)</f>
        <v>4.3</v>
      </c>
      <c r="F685" s="7">
        <f t="shared" si="145"/>
        <v>0.12</v>
      </c>
      <c r="G685" s="7">
        <f t="shared" si="145"/>
        <v>39.619999999999997</v>
      </c>
      <c r="H685" s="7">
        <f t="shared" si="145"/>
        <v>0</v>
      </c>
      <c r="I685" s="8" t="s">
        <v>15</v>
      </c>
    </row>
    <row r="686" spans="1:9">
      <c r="A686" s="59"/>
      <c r="B686" s="50" t="s">
        <v>13</v>
      </c>
      <c r="C686" s="9" t="s">
        <v>28</v>
      </c>
      <c r="D686" s="10">
        <v>0.09</v>
      </c>
      <c r="E686" s="10">
        <v>4.3</v>
      </c>
      <c r="F686" s="10">
        <v>0.12</v>
      </c>
      <c r="G686" s="10">
        <v>39.619999999999997</v>
      </c>
      <c r="H686" s="10">
        <v>0</v>
      </c>
      <c r="I686" s="11"/>
    </row>
    <row r="687" spans="1:9">
      <c r="A687" s="6" t="s">
        <v>12</v>
      </c>
      <c r="B687" s="49" t="s">
        <v>22</v>
      </c>
      <c r="C687" s="7" t="s">
        <v>29</v>
      </c>
      <c r="D687" s="7">
        <f>SUM(D688)</f>
        <v>2.64</v>
      </c>
      <c r="E687" s="7">
        <f t="shared" ref="E687:H687" si="146">SUM(E688)</f>
        <v>0.36</v>
      </c>
      <c r="F687" s="7">
        <f t="shared" si="146"/>
        <v>15.2</v>
      </c>
      <c r="G687" s="7">
        <f t="shared" si="146"/>
        <v>79.599999999999994</v>
      </c>
      <c r="H687" s="7">
        <f t="shared" si="146"/>
        <v>0</v>
      </c>
      <c r="I687" s="8" t="s">
        <v>24</v>
      </c>
    </row>
    <row r="688" spans="1:9">
      <c r="A688" s="59"/>
      <c r="B688" s="50" t="s">
        <v>22</v>
      </c>
      <c r="C688" s="9" t="s">
        <v>30</v>
      </c>
      <c r="D688" s="10">
        <v>2.64</v>
      </c>
      <c r="E688" s="10">
        <v>0.36</v>
      </c>
      <c r="F688" s="10">
        <v>15.2</v>
      </c>
      <c r="G688" s="10">
        <v>79.599999999999994</v>
      </c>
      <c r="H688" s="10">
        <v>0</v>
      </c>
      <c r="I688" s="11"/>
    </row>
    <row r="689" spans="1:9">
      <c r="A689" s="6" t="s">
        <v>12</v>
      </c>
      <c r="B689" s="49" t="s">
        <v>430</v>
      </c>
      <c r="C689" s="32">
        <v>175</v>
      </c>
      <c r="D689" s="7">
        <f>SUM(D690:D696)</f>
        <v>22.939999999999994</v>
      </c>
      <c r="E689" s="7">
        <f t="shared" ref="E689:H689" si="147">SUM(E690:E696)</f>
        <v>15.570000000000002</v>
      </c>
      <c r="F689" s="7">
        <f t="shared" si="147"/>
        <v>16.602999999999998</v>
      </c>
      <c r="G689" s="7">
        <f t="shared" si="147"/>
        <v>298.47499999999997</v>
      </c>
      <c r="H689" s="7">
        <f t="shared" si="147"/>
        <v>1.296</v>
      </c>
      <c r="I689" s="8" t="s">
        <v>431</v>
      </c>
    </row>
    <row r="690" spans="1:9">
      <c r="A690" s="57"/>
      <c r="B690" s="50" t="s">
        <v>264</v>
      </c>
      <c r="C690" s="9" t="s">
        <v>432</v>
      </c>
      <c r="D690" s="10">
        <v>1.1499999999999999</v>
      </c>
      <c r="E690" s="10">
        <v>0.11</v>
      </c>
      <c r="F690" s="10">
        <v>7.91</v>
      </c>
      <c r="G690" s="10">
        <v>37.299999999999997</v>
      </c>
      <c r="H690" s="10">
        <v>0</v>
      </c>
      <c r="I690" s="11"/>
    </row>
    <row r="691" spans="1:9">
      <c r="A691" s="57"/>
      <c r="B691" s="50" t="s">
        <v>265</v>
      </c>
      <c r="C691" s="9" t="s">
        <v>433</v>
      </c>
      <c r="D691" s="10">
        <v>18.329999999999998</v>
      </c>
      <c r="E691" s="10">
        <v>9.8800000000000008</v>
      </c>
      <c r="F691" s="10">
        <v>2.2000000000000002</v>
      </c>
      <c r="G691" s="10">
        <v>170.46</v>
      </c>
      <c r="H691" s="10">
        <v>0.54900000000000004</v>
      </c>
      <c r="I691" s="11"/>
    </row>
    <row r="692" spans="1:9">
      <c r="A692" s="57"/>
      <c r="B692" s="50" t="s">
        <v>13</v>
      </c>
      <c r="C692" s="9" t="s">
        <v>434</v>
      </c>
      <c r="D692" s="10">
        <v>0.03</v>
      </c>
      <c r="E692" s="10">
        <v>1.57</v>
      </c>
      <c r="F692" s="10">
        <v>0.04</v>
      </c>
      <c r="G692" s="10">
        <v>14.49</v>
      </c>
      <c r="H692" s="10">
        <v>0</v>
      </c>
      <c r="I692" s="11"/>
    </row>
    <row r="693" spans="1:9">
      <c r="A693" s="57"/>
      <c r="B693" s="50" t="s">
        <v>46</v>
      </c>
      <c r="C693" s="9" t="s">
        <v>435</v>
      </c>
      <c r="D693" s="10">
        <v>1.58</v>
      </c>
      <c r="E693" s="10">
        <v>1.74</v>
      </c>
      <c r="F693" s="10">
        <v>2.56</v>
      </c>
      <c r="G693" s="10">
        <v>32.64</v>
      </c>
      <c r="H693" s="10">
        <v>0.70699999999999996</v>
      </c>
      <c r="I693" s="11"/>
    </row>
    <row r="694" spans="1:9">
      <c r="A694" s="57"/>
      <c r="B694" s="50" t="s">
        <v>45</v>
      </c>
      <c r="C694" s="10" t="s">
        <v>178</v>
      </c>
      <c r="D694" s="10">
        <v>0</v>
      </c>
      <c r="E694" s="10">
        <v>0</v>
      </c>
      <c r="F694" s="10">
        <v>3.4929999999999999</v>
      </c>
      <c r="G694" s="10">
        <v>13.965</v>
      </c>
      <c r="H694" s="10">
        <v>0</v>
      </c>
      <c r="I694" s="11"/>
    </row>
    <row r="695" spans="1:9">
      <c r="A695" s="57"/>
      <c r="B695" s="50" t="s">
        <v>154</v>
      </c>
      <c r="C695" s="9" t="s">
        <v>436</v>
      </c>
      <c r="D695" s="10">
        <v>1.63</v>
      </c>
      <c r="E695" s="10">
        <v>1.47</v>
      </c>
      <c r="F695" s="10">
        <v>0.09</v>
      </c>
      <c r="G695" s="10">
        <v>20.100000000000001</v>
      </c>
      <c r="H695" s="10">
        <v>0</v>
      </c>
      <c r="I695" s="11"/>
    </row>
    <row r="696" spans="1:9">
      <c r="A696" s="59"/>
      <c r="B696" s="50" t="s">
        <v>85</v>
      </c>
      <c r="C696" s="9" t="s">
        <v>267</v>
      </c>
      <c r="D696" s="10">
        <v>0.22</v>
      </c>
      <c r="E696" s="10">
        <v>0.8</v>
      </c>
      <c r="F696" s="10">
        <v>0.31</v>
      </c>
      <c r="G696" s="10">
        <v>9.52</v>
      </c>
      <c r="H696" s="10">
        <v>0.04</v>
      </c>
      <c r="I696" s="11"/>
    </row>
    <row r="697" spans="1:9" ht="15" customHeight="1">
      <c r="A697" s="6" t="s">
        <v>12</v>
      </c>
      <c r="B697" s="49" t="s">
        <v>159</v>
      </c>
      <c r="C697" s="7" t="s">
        <v>42</v>
      </c>
      <c r="D697" s="7">
        <f>SUM(D698:D701)</f>
        <v>4.32</v>
      </c>
      <c r="E697" s="7">
        <f t="shared" ref="E697:H697" si="148">SUM(E698:E701)</f>
        <v>4.75</v>
      </c>
      <c r="F697" s="7">
        <f t="shared" si="148"/>
        <v>14.95</v>
      </c>
      <c r="G697" s="7">
        <f t="shared" si="148"/>
        <v>120.99999999999999</v>
      </c>
      <c r="H697" s="7">
        <f t="shared" si="148"/>
        <v>1.825</v>
      </c>
      <c r="I697" s="8" t="s">
        <v>160</v>
      </c>
    </row>
    <row r="698" spans="1:9">
      <c r="A698" s="59"/>
      <c r="B698" s="50" t="s">
        <v>46</v>
      </c>
      <c r="C698" s="9" t="s">
        <v>161</v>
      </c>
      <c r="D698" s="10">
        <v>4.07</v>
      </c>
      <c r="E698" s="10">
        <v>4.49</v>
      </c>
      <c r="F698" s="10">
        <v>6.6</v>
      </c>
      <c r="G698" s="10">
        <v>84.24</v>
      </c>
      <c r="H698" s="10">
        <v>1.825</v>
      </c>
      <c r="I698" s="11"/>
    </row>
    <row r="699" spans="1:9">
      <c r="A699" s="59"/>
      <c r="B699" s="50" t="s">
        <v>47</v>
      </c>
      <c r="C699" s="9" t="s">
        <v>162</v>
      </c>
      <c r="D699" s="10">
        <v>0</v>
      </c>
      <c r="E699" s="10">
        <v>0</v>
      </c>
      <c r="F699" s="10">
        <v>0</v>
      </c>
      <c r="G699" s="10">
        <v>0</v>
      </c>
      <c r="H699" s="10">
        <v>0</v>
      </c>
      <c r="I699" s="11"/>
    </row>
    <row r="700" spans="1:9">
      <c r="A700" s="59"/>
      <c r="B700" s="50" t="s">
        <v>45</v>
      </c>
      <c r="C700" s="10" t="s">
        <v>163</v>
      </c>
      <c r="D700" s="10">
        <v>0</v>
      </c>
      <c r="E700" s="10">
        <v>0</v>
      </c>
      <c r="F700" s="10">
        <v>8.08</v>
      </c>
      <c r="G700" s="10">
        <v>32.299999999999997</v>
      </c>
      <c r="H700" s="10">
        <v>0</v>
      </c>
      <c r="I700" s="11"/>
    </row>
    <row r="701" spans="1:9">
      <c r="A701" s="59"/>
      <c r="B701" s="50" t="s">
        <v>164</v>
      </c>
      <c r="C701" s="9" t="s">
        <v>93</v>
      </c>
      <c r="D701" s="10">
        <v>0.25</v>
      </c>
      <c r="E701" s="10">
        <v>0.26</v>
      </c>
      <c r="F701" s="10">
        <v>0.27</v>
      </c>
      <c r="G701" s="10">
        <v>4.46</v>
      </c>
      <c r="H701" s="10">
        <v>0</v>
      </c>
      <c r="I701" s="11"/>
    </row>
    <row r="702" spans="1:9">
      <c r="A702" s="86" t="s">
        <v>59</v>
      </c>
      <c r="B702" s="87"/>
      <c r="C702" s="29">
        <v>402</v>
      </c>
      <c r="D702" s="29">
        <f>SUM(D685,D687,D689,D697,)</f>
        <v>29.989999999999995</v>
      </c>
      <c r="E702" s="29">
        <f t="shared" ref="E702:H702" si="149">SUM(E685,E687,E689,E697,)</f>
        <v>24.980000000000004</v>
      </c>
      <c r="F702" s="29">
        <f t="shared" si="149"/>
        <v>46.87299999999999</v>
      </c>
      <c r="G702" s="29">
        <f t="shared" si="149"/>
        <v>538.69499999999994</v>
      </c>
      <c r="H702" s="29">
        <f t="shared" si="149"/>
        <v>3.121</v>
      </c>
      <c r="I702" s="16"/>
    </row>
    <row r="703" spans="1:9">
      <c r="A703" s="6" t="s">
        <v>60</v>
      </c>
      <c r="B703" s="49" t="s">
        <v>166</v>
      </c>
      <c r="C703" s="7" t="s">
        <v>169</v>
      </c>
      <c r="D703" s="7">
        <f>SUM(D704)</f>
        <v>0.4</v>
      </c>
      <c r="E703" s="7">
        <f t="shared" ref="E703:H703" si="150">SUM(E704)</f>
        <v>0.4</v>
      </c>
      <c r="F703" s="7">
        <f t="shared" si="150"/>
        <v>9</v>
      </c>
      <c r="G703" s="7">
        <f t="shared" si="150"/>
        <v>45</v>
      </c>
      <c r="H703" s="7">
        <f t="shared" si="150"/>
        <v>165</v>
      </c>
      <c r="I703" s="8" t="s">
        <v>167</v>
      </c>
    </row>
    <row r="704" spans="1:9">
      <c r="A704" s="59"/>
      <c r="B704" s="50" t="s">
        <v>210</v>
      </c>
      <c r="C704" s="10" t="s">
        <v>273</v>
      </c>
      <c r="D704" s="10">
        <v>0.4</v>
      </c>
      <c r="E704" s="10">
        <v>0.4</v>
      </c>
      <c r="F704" s="10">
        <v>9</v>
      </c>
      <c r="G704" s="10">
        <v>45</v>
      </c>
      <c r="H704" s="10">
        <v>165</v>
      </c>
      <c r="I704" s="11"/>
    </row>
    <row r="705" spans="1:9">
      <c r="A705" s="86" t="s">
        <v>59</v>
      </c>
      <c r="B705" s="87"/>
      <c r="C705" s="29">
        <v>100</v>
      </c>
      <c r="D705" s="29">
        <f>SUM(D703)</f>
        <v>0.4</v>
      </c>
      <c r="E705" s="29">
        <f t="shared" ref="E705:H705" si="151">SUM(E703)</f>
        <v>0.4</v>
      </c>
      <c r="F705" s="29">
        <f t="shared" si="151"/>
        <v>9</v>
      </c>
      <c r="G705" s="29">
        <f t="shared" si="151"/>
        <v>45</v>
      </c>
      <c r="H705" s="29">
        <f t="shared" si="151"/>
        <v>165</v>
      </c>
      <c r="I705" s="16"/>
    </row>
    <row r="706" spans="1:9" ht="16.5" customHeight="1">
      <c r="A706" s="6" t="s">
        <v>56</v>
      </c>
      <c r="B706" s="49" t="s">
        <v>439</v>
      </c>
      <c r="C706" s="7" t="s">
        <v>73</v>
      </c>
      <c r="D706" s="7">
        <f>SUM(D707:D709)</f>
        <v>2.35</v>
      </c>
      <c r="E706" s="7">
        <f t="shared" ref="E706:H706" si="152">SUM(E707:E709)</f>
        <v>4.75</v>
      </c>
      <c r="F706" s="7">
        <f t="shared" si="152"/>
        <v>3.56</v>
      </c>
      <c r="G706" s="7">
        <f t="shared" si="152"/>
        <v>66.790000000000006</v>
      </c>
      <c r="H706" s="7">
        <f t="shared" si="152"/>
        <v>4.1019999999999994</v>
      </c>
      <c r="I706" s="8" t="s">
        <v>438</v>
      </c>
    </row>
    <row r="707" spans="1:9">
      <c r="A707" s="59"/>
      <c r="B707" s="50" t="s">
        <v>71</v>
      </c>
      <c r="C707" s="14" t="s">
        <v>384</v>
      </c>
      <c r="D707" s="12">
        <v>0</v>
      </c>
      <c r="E707" s="12">
        <v>2.5</v>
      </c>
      <c r="F707" s="12">
        <v>0</v>
      </c>
      <c r="G707" s="12">
        <v>22.48</v>
      </c>
      <c r="H707" s="12">
        <v>0</v>
      </c>
      <c r="I707" s="13"/>
    </row>
    <row r="708" spans="1:9">
      <c r="A708" s="59"/>
      <c r="B708" s="50" t="s">
        <v>70</v>
      </c>
      <c r="C708" s="14" t="s">
        <v>441</v>
      </c>
      <c r="D708" s="12">
        <v>0.61</v>
      </c>
      <c r="E708" s="12">
        <v>0.04</v>
      </c>
      <c r="F708" s="12">
        <v>3.56</v>
      </c>
      <c r="G708" s="12">
        <v>17.010000000000002</v>
      </c>
      <c r="H708" s="12">
        <v>4.05</v>
      </c>
      <c r="I708" s="13"/>
    </row>
    <row r="709" spans="1:9">
      <c r="A709" s="59"/>
      <c r="B709" s="50" t="s">
        <v>437</v>
      </c>
      <c r="C709" s="14" t="s">
        <v>440</v>
      </c>
      <c r="D709" s="12">
        <v>1.74</v>
      </c>
      <c r="E709" s="12">
        <v>2.21</v>
      </c>
      <c r="F709" s="12">
        <v>0</v>
      </c>
      <c r="G709" s="12">
        <v>27.3</v>
      </c>
      <c r="H709" s="12">
        <v>5.1999999999999998E-2</v>
      </c>
      <c r="I709" s="13"/>
    </row>
    <row r="710" spans="1:9">
      <c r="A710" s="6" t="s">
        <v>56</v>
      </c>
      <c r="B710" s="49" t="s">
        <v>442</v>
      </c>
      <c r="C710" s="7" t="s">
        <v>185</v>
      </c>
      <c r="D710" s="7">
        <f>SUM(D711:D719)</f>
        <v>6.3900000000000006</v>
      </c>
      <c r="E710" s="7">
        <f t="shared" ref="E710:H710" si="153">SUM(E711:E719)</f>
        <v>7.4700000000000006</v>
      </c>
      <c r="F710" s="7">
        <f t="shared" si="153"/>
        <v>11.68</v>
      </c>
      <c r="G710" s="7">
        <f t="shared" si="153"/>
        <v>138.91</v>
      </c>
      <c r="H710" s="7">
        <f t="shared" si="153"/>
        <v>16.399999999999999</v>
      </c>
      <c r="I710" s="8" t="s">
        <v>443</v>
      </c>
    </row>
    <row r="711" spans="1:9">
      <c r="A711" s="59"/>
      <c r="B711" s="50" t="s">
        <v>97</v>
      </c>
      <c r="C711" s="9" t="s">
        <v>394</v>
      </c>
      <c r="D711" s="10">
        <v>0.28999999999999998</v>
      </c>
      <c r="E711" s="10">
        <v>0.02</v>
      </c>
      <c r="F711" s="10">
        <v>0.75</v>
      </c>
      <c r="G711" s="10">
        <v>4.4800000000000004</v>
      </c>
      <c r="H711" s="10">
        <v>7.2</v>
      </c>
      <c r="I711" s="11"/>
    </row>
    <row r="712" spans="1:9">
      <c r="A712" s="59"/>
      <c r="B712" s="50" t="s">
        <v>98</v>
      </c>
      <c r="C712" s="9" t="s">
        <v>444</v>
      </c>
      <c r="D712" s="10">
        <v>0.8</v>
      </c>
      <c r="E712" s="10">
        <v>0.16</v>
      </c>
      <c r="F712" s="10">
        <v>6.52</v>
      </c>
      <c r="G712" s="10">
        <v>30.8</v>
      </c>
      <c r="H712" s="10">
        <v>8</v>
      </c>
      <c r="I712" s="11"/>
    </row>
    <row r="713" spans="1:9">
      <c r="A713" s="59"/>
      <c r="B713" s="50" t="s">
        <v>250</v>
      </c>
      <c r="C713" s="9" t="s">
        <v>445</v>
      </c>
      <c r="D713" s="10">
        <v>0.11</v>
      </c>
      <c r="E713" s="10">
        <v>0.02</v>
      </c>
      <c r="F713" s="10">
        <v>0.66</v>
      </c>
      <c r="G713" s="10">
        <v>3.28</v>
      </c>
      <c r="H713" s="10">
        <v>0.8</v>
      </c>
      <c r="I713" s="11"/>
    </row>
    <row r="714" spans="1:9">
      <c r="A714" s="59"/>
      <c r="B714" s="50" t="s">
        <v>257</v>
      </c>
      <c r="C714" s="9" t="s">
        <v>75</v>
      </c>
      <c r="D714" s="10">
        <v>0</v>
      </c>
      <c r="E714" s="10">
        <v>0</v>
      </c>
      <c r="F714" s="10">
        <v>0</v>
      </c>
      <c r="G714" s="10">
        <v>0</v>
      </c>
      <c r="H714" s="10">
        <v>0</v>
      </c>
      <c r="I714" s="11"/>
    </row>
    <row r="715" spans="1:9">
      <c r="A715" s="59"/>
      <c r="B715" s="50" t="s">
        <v>277</v>
      </c>
      <c r="C715" s="9" t="s">
        <v>342</v>
      </c>
      <c r="D715" s="10">
        <v>0.1</v>
      </c>
      <c r="E715" s="10">
        <v>0.01</v>
      </c>
      <c r="F715" s="10">
        <v>0.55000000000000004</v>
      </c>
      <c r="G715" s="10">
        <v>2.8</v>
      </c>
      <c r="H715" s="10">
        <v>0.4</v>
      </c>
      <c r="I715" s="11"/>
    </row>
    <row r="716" spans="1:9">
      <c r="A716" s="59"/>
      <c r="B716" s="50" t="s">
        <v>130</v>
      </c>
      <c r="C716" s="9" t="s">
        <v>194</v>
      </c>
      <c r="D716" s="10">
        <v>0</v>
      </c>
      <c r="E716" s="10">
        <v>4</v>
      </c>
      <c r="F716" s="10">
        <v>0</v>
      </c>
      <c r="G716" s="10">
        <v>35.96</v>
      </c>
      <c r="H716" s="10">
        <v>0</v>
      </c>
      <c r="I716" s="11"/>
    </row>
    <row r="717" spans="1:9" ht="18.75" customHeight="1">
      <c r="A717" s="59"/>
      <c r="B717" s="50" t="s">
        <v>378</v>
      </c>
      <c r="C717" s="9" t="s">
        <v>446</v>
      </c>
      <c r="D717" s="10">
        <v>1.38</v>
      </c>
      <c r="E717" s="10">
        <v>7.0000000000000007E-2</v>
      </c>
      <c r="F717" s="10">
        <v>3.2</v>
      </c>
      <c r="G717" s="10">
        <v>18.16</v>
      </c>
      <c r="H717" s="10">
        <v>0</v>
      </c>
      <c r="I717" s="11"/>
    </row>
    <row r="718" spans="1:9">
      <c r="A718" s="59"/>
      <c r="B718" s="50" t="s">
        <v>34</v>
      </c>
      <c r="C718" s="9" t="s">
        <v>447</v>
      </c>
      <c r="D718" s="10">
        <v>0</v>
      </c>
      <c r="E718" s="10">
        <v>0</v>
      </c>
      <c r="F718" s="10">
        <v>0</v>
      </c>
      <c r="G718" s="10">
        <v>0</v>
      </c>
      <c r="H718" s="10">
        <v>0</v>
      </c>
      <c r="I718" s="11"/>
    </row>
    <row r="719" spans="1:9">
      <c r="A719" s="59"/>
      <c r="B719" s="50" t="s">
        <v>81</v>
      </c>
      <c r="C719" s="9" t="s">
        <v>407</v>
      </c>
      <c r="D719" s="10">
        <v>3.71</v>
      </c>
      <c r="E719" s="10">
        <v>3.19</v>
      </c>
      <c r="F719" s="10">
        <v>0</v>
      </c>
      <c r="G719" s="10">
        <v>43.43</v>
      </c>
      <c r="H719" s="10">
        <v>0</v>
      </c>
      <c r="I719" s="11"/>
    </row>
    <row r="720" spans="1:9" ht="18" customHeight="1">
      <c r="A720" s="6" t="s">
        <v>56</v>
      </c>
      <c r="B720" s="49" t="s">
        <v>449</v>
      </c>
      <c r="C720" s="7" t="s">
        <v>49</v>
      </c>
      <c r="D720" s="7">
        <f>SUM(D721:D725)</f>
        <v>14.200000000000001</v>
      </c>
      <c r="E720" s="7">
        <f t="shared" ref="E720:H720" si="154">SUM(E721:E725)</f>
        <v>15.100000000000001</v>
      </c>
      <c r="F720" s="7">
        <f t="shared" si="154"/>
        <v>7.24</v>
      </c>
      <c r="G720" s="7">
        <f t="shared" si="154"/>
        <v>221.8</v>
      </c>
      <c r="H720" s="7">
        <f t="shared" si="154"/>
        <v>1.3540000000000001</v>
      </c>
      <c r="I720" s="8" t="s">
        <v>448</v>
      </c>
    </row>
    <row r="721" spans="1:9" ht="18" customHeight="1">
      <c r="A721" s="59"/>
      <c r="B721" s="50" t="s">
        <v>36</v>
      </c>
      <c r="C721" s="14" t="s">
        <v>453</v>
      </c>
      <c r="D721" s="12">
        <v>0.55000000000000004</v>
      </c>
      <c r="E721" s="12">
        <v>0.64</v>
      </c>
      <c r="F721" s="12">
        <v>0.86</v>
      </c>
      <c r="G721" s="12">
        <v>11.58</v>
      </c>
      <c r="H721" s="12">
        <v>0.11</v>
      </c>
      <c r="I721" s="13"/>
    </row>
    <row r="722" spans="1:9">
      <c r="A722" s="59"/>
      <c r="B722" s="50" t="s">
        <v>452</v>
      </c>
      <c r="C722" s="12" t="s">
        <v>451</v>
      </c>
      <c r="D722" s="12">
        <v>12.58</v>
      </c>
      <c r="E722" s="12">
        <v>12.72</v>
      </c>
      <c r="F722" s="12">
        <v>0</v>
      </c>
      <c r="G722" s="12">
        <v>164.52</v>
      </c>
      <c r="H722" s="12">
        <v>1.244</v>
      </c>
      <c r="I722" s="13"/>
    </row>
    <row r="723" spans="1:9">
      <c r="A723" s="59"/>
      <c r="B723" s="50" t="s">
        <v>290</v>
      </c>
      <c r="C723" s="14" t="s">
        <v>293</v>
      </c>
      <c r="D723" s="12">
        <v>1.04</v>
      </c>
      <c r="E723" s="12">
        <v>0.13</v>
      </c>
      <c r="F723" s="12">
        <v>6.34</v>
      </c>
      <c r="G723" s="12">
        <v>30.84</v>
      </c>
      <c r="H723" s="12">
        <v>0</v>
      </c>
      <c r="I723" s="13"/>
    </row>
    <row r="724" spans="1:9">
      <c r="A724" s="59"/>
      <c r="B724" s="50" t="s">
        <v>419</v>
      </c>
      <c r="C724" s="14" t="s">
        <v>28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3"/>
    </row>
    <row r="725" spans="1:9">
      <c r="A725" s="59"/>
      <c r="B725" s="50" t="s">
        <v>13</v>
      </c>
      <c r="C725" s="14" t="s">
        <v>450</v>
      </c>
      <c r="D725" s="12">
        <v>0.03</v>
      </c>
      <c r="E725" s="12">
        <v>1.61</v>
      </c>
      <c r="F725" s="12">
        <v>0.04</v>
      </c>
      <c r="G725" s="12">
        <v>14.86</v>
      </c>
      <c r="H725" s="12">
        <v>0</v>
      </c>
      <c r="I725" s="13"/>
    </row>
    <row r="726" spans="1:9">
      <c r="A726" s="6" t="s">
        <v>56</v>
      </c>
      <c r="B726" s="49" t="s">
        <v>196</v>
      </c>
      <c r="C726" s="7" t="s">
        <v>62</v>
      </c>
      <c r="D726" s="7">
        <f>SUM(D727:D730)</f>
        <v>3.01</v>
      </c>
      <c r="E726" s="7">
        <f t="shared" ref="E726:H726" si="155">SUM(E727:E730)</f>
        <v>3.54</v>
      </c>
      <c r="F726" s="7">
        <f t="shared" si="155"/>
        <v>17.34</v>
      </c>
      <c r="G726" s="7">
        <f t="shared" si="155"/>
        <v>113.81</v>
      </c>
      <c r="H726" s="7">
        <f t="shared" si="155"/>
        <v>19.582999999999998</v>
      </c>
      <c r="I726" s="8" t="s">
        <v>197</v>
      </c>
    </row>
    <row r="727" spans="1:9">
      <c r="A727" s="59"/>
      <c r="B727" s="50" t="s">
        <v>98</v>
      </c>
      <c r="C727" s="9" t="s">
        <v>205</v>
      </c>
      <c r="D727" s="10">
        <v>1.91</v>
      </c>
      <c r="E727" s="10">
        <v>0.38</v>
      </c>
      <c r="F727" s="10">
        <v>15.57</v>
      </c>
      <c r="G727" s="10">
        <v>73.569999999999993</v>
      </c>
      <c r="H727" s="10">
        <v>19.11</v>
      </c>
      <c r="I727" s="11"/>
    </row>
    <row r="728" spans="1:9">
      <c r="A728" s="59"/>
      <c r="B728" s="50" t="s">
        <v>13</v>
      </c>
      <c r="C728" s="9" t="s">
        <v>206</v>
      </c>
      <c r="D728" s="10">
        <v>0.04</v>
      </c>
      <c r="E728" s="10">
        <v>2</v>
      </c>
      <c r="F728" s="10">
        <v>0.06</v>
      </c>
      <c r="G728" s="10">
        <v>18.399999999999999</v>
      </c>
      <c r="H728" s="10">
        <v>0</v>
      </c>
      <c r="I728" s="11"/>
    </row>
    <row r="729" spans="1:9">
      <c r="A729" s="59"/>
      <c r="B729" s="50" t="s">
        <v>46</v>
      </c>
      <c r="C729" s="9" t="s">
        <v>207</v>
      </c>
      <c r="D729" s="10">
        <v>1.06</v>
      </c>
      <c r="E729" s="10">
        <v>1.1599999999999999</v>
      </c>
      <c r="F729" s="10">
        <v>1.71</v>
      </c>
      <c r="G729" s="10">
        <v>21.84</v>
      </c>
      <c r="H729" s="10">
        <v>0.47299999999999998</v>
      </c>
      <c r="I729" s="11"/>
    </row>
    <row r="730" spans="1:9" ht="12.75" customHeight="1">
      <c r="A730" s="59"/>
      <c r="B730" s="50" t="s">
        <v>44</v>
      </c>
      <c r="C730" s="9" t="s">
        <v>153</v>
      </c>
      <c r="D730" s="10">
        <v>0</v>
      </c>
      <c r="E730" s="10">
        <v>0</v>
      </c>
      <c r="F730" s="10">
        <v>0</v>
      </c>
      <c r="G730" s="10">
        <v>0</v>
      </c>
      <c r="H730" s="10">
        <v>0</v>
      </c>
      <c r="I730" s="11"/>
    </row>
    <row r="731" spans="1:9" ht="17.25" customHeight="1">
      <c r="A731" s="6" t="s">
        <v>56</v>
      </c>
      <c r="B731" s="49" t="s">
        <v>208</v>
      </c>
      <c r="C731" s="7" t="s">
        <v>42</v>
      </c>
      <c r="D731" s="7">
        <f>SUM(D732:D734)</f>
        <v>7.0000000000000007E-2</v>
      </c>
      <c r="E731" s="7">
        <f t="shared" ref="E731:H731" si="156">SUM(E732:E734)</f>
        <v>7.0000000000000007E-2</v>
      </c>
      <c r="F731" s="7">
        <f t="shared" si="156"/>
        <v>8.754999999999999</v>
      </c>
      <c r="G731" s="7">
        <f t="shared" si="156"/>
        <v>36.605000000000004</v>
      </c>
      <c r="H731" s="7">
        <f t="shared" si="156"/>
        <v>28.875</v>
      </c>
      <c r="I731" s="8" t="s">
        <v>209</v>
      </c>
    </row>
    <row r="732" spans="1:9">
      <c r="A732" s="59"/>
      <c r="B732" s="50" t="s">
        <v>47</v>
      </c>
      <c r="C732" s="9" t="s">
        <v>105</v>
      </c>
      <c r="D732" s="10">
        <v>0</v>
      </c>
      <c r="E732" s="10">
        <v>0</v>
      </c>
      <c r="F732" s="10">
        <v>0</v>
      </c>
      <c r="G732" s="10">
        <v>0</v>
      </c>
      <c r="H732" s="10">
        <v>0</v>
      </c>
      <c r="I732" s="11"/>
    </row>
    <row r="733" spans="1:9">
      <c r="A733" s="59"/>
      <c r="B733" s="50" t="s">
        <v>45</v>
      </c>
      <c r="C733" s="17" t="s">
        <v>104</v>
      </c>
      <c r="D733" s="10">
        <v>0</v>
      </c>
      <c r="E733" s="10">
        <v>0</v>
      </c>
      <c r="F733" s="10">
        <v>7.18</v>
      </c>
      <c r="G733" s="10">
        <v>28.73</v>
      </c>
      <c r="H733" s="10">
        <v>0</v>
      </c>
      <c r="I733" s="11"/>
    </row>
    <row r="734" spans="1:9">
      <c r="A734" s="59"/>
      <c r="B734" s="50" t="s">
        <v>210</v>
      </c>
      <c r="C734" s="10" t="s">
        <v>211</v>
      </c>
      <c r="D734" s="10">
        <v>7.0000000000000007E-2</v>
      </c>
      <c r="E734" s="10">
        <v>7.0000000000000007E-2</v>
      </c>
      <c r="F734" s="10">
        <v>1.575</v>
      </c>
      <c r="G734" s="10">
        <v>7.875</v>
      </c>
      <c r="H734" s="10">
        <v>28.875</v>
      </c>
      <c r="I734" s="11"/>
    </row>
    <row r="735" spans="1:9">
      <c r="A735" s="6" t="s">
        <v>56</v>
      </c>
      <c r="B735" s="49" t="s">
        <v>119</v>
      </c>
      <c r="C735" s="7" t="s">
        <v>29</v>
      </c>
      <c r="D735" s="7">
        <f>SUM(D736)</f>
        <v>1.44</v>
      </c>
      <c r="E735" s="7">
        <f t="shared" ref="E735:H735" si="157">SUM(E736)</f>
        <v>0.36</v>
      </c>
      <c r="F735" s="7">
        <f t="shared" si="157"/>
        <v>12.48</v>
      </c>
      <c r="G735" s="7">
        <f t="shared" si="157"/>
        <v>59.4</v>
      </c>
      <c r="H735" s="7">
        <f t="shared" si="157"/>
        <v>0</v>
      </c>
      <c r="I735" s="8" t="s">
        <v>120</v>
      </c>
    </row>
    <row r="736" spans="1:9">
      <c r="A736" s="59"/>
      <c r="B736" s="50" t="s">
        <v>121</v>
      </c>
      <c r="C736" s="9" t="s">
        <v>30</v>
      </c>
      <c r="D736" s="10">
        <v>1.44</v>
      </c>
      <c r="E736" s="10">
        <v>0.36</v>
      </c>
      <c r="F736" s="10">
        <v>12.48</v>
      </c>
      <c r="G736" s="10">
        <v>59.4</v>
      </c>
      <c r="H736" s="10">
        <v>0</v>
      </c>
      <c r="I736" s="11"/>
    </row>
    <row r="737" spans="1:9">
      <c r="A737" s="86" t="s">
        <v>59</v>
      </c>
      <c r="B737" s="87"/>
      <c r="C737" s="29">
        <v>670</v>
      </c>
      <c r="D737" s="29">
        <f>SUM(D706,D710,D720,D726,D731,D735,)</f>
        <v>27.460000000000004</v>
      </c>
      <c r="E737" s="29">
        <f t="shared" ref="E737:H737" si="158">SUM(E706,E710,E720,E726,E731,E735,)</f>
        <v>31.29</v>
      </c>
      <c r="F737" s="29">
        <f t="shared" si="158"/>
        <v>61.055000000000007</v>
      </c>
      <c r="G737" s="29">
        <f t="shared" si="158"/>
        <v>637.31499999999994</v>
      </c>
      <c r="H737" s="29">
        <f t="shared" si="158"/>
        <v>70.313999999999993</v>
      </c>
      <c r="I737" s="16"/>
    </row>
    <row r="738" spans="1:9">
      <c r="A738" s="6" t="s">
        <v>122</v>
      </c>
      <c r="B738" s="53" t="s">
        <v>212</v>
      </c>
      <c r="C738" s="25" t="s">
        <v>219</v>
      </c>
      <c r="D738" s="25">
        <v>5.62</v>
      </c>
      <c r="E738" s="25">
        <v>7.35</v>
      </c>
      <c r="F738" s="25">
        <v>55.8</v>
      </c>
      <c r="G738" s="25">
        <v>312.75</v>
      </c>
      <c r="H738" s="25">
        <v>0</v>
      </c>
      <c r="I738" s="26" t="s">
        <v>213</v>
      </c>
    </row>
    <row r="739" spans="1:9" ht="15" customHeight="1">
      <c r="A739" s="59"/>
      <c r="B739" s="50" t="s">
        <v>214</v>
      </c>
      <c r="C739" s="9" t="s">
        <v>158</v>
      </c>
      <c r="D739" s="10">
        <v>5.55</v>
      </c>
      <c r="E739" s="10">
        <v>7.05</v>
      </c>
      <c r="F739" s="10">
        <v>54.82</v>
      </c>
      <c r="G739" s="10">
        <v>305.25</v>
      </c>
      <c r="H739" s="10">
        <v>0</v>
      </c>
      <c r="I739" s="11"/>
    </row>
    <row r="740" spans="1:9" ht="16.5" customHeight="1">
      <c r="A740" s="6" t="s">
        <v>122</v>
      </c>
      <c r="B740" s="49" t="s">
        <v>139</v>
      </c>
      <c r="C740" s="7" t="s">
        <v>42</v>
      </c>
      <c r="D740" s="7">
        <f>SUM(D741:D742)</f>
        <v>5.24</v>
      </c>
      <c r="E740" s="7">
        <f t="shared" ref="E740:H740" si="159">SUM(E741:E742)</f>
        <v>1.75</v>
      </c>
      <c r="F740" s="7">
        <f t="shared" si="159"/>
        <v>10.57</v>
      </c>
      <c r="G740" s="7">
        <f t="shared" si="159"/>
        <v>84.2</v>
      </c>
      <c r="H740" s="7">
        <f t="shared" si="159"/>
        <v>1.222</v>
      </c>
      <c r="I740" s="8" t="s">
        <v>140</v>
      </c>
    </row>
    <row r="741" spans="1:9">
      <c r="A741" s="59"/>
      <c r="B741" s="50" t="s">
        <v>141</v>
      </c>
      <c r="C741" s="10" t="s">
        <v>145</v>
      </c>
      <c r="D741" s="10">
        <v>0</v>
      </c>
      <c r="E741" s="10">
        <v>0</v>
      </c>
      <c r="F741" s="10">
        <v>3.59</v>
      </c>
      <c r="G741" s="10">
        <v>14.36</v>
      </c>
      <c r="H741" s="10">
        <v>0</v>
      </c>
      <c r="I741" s="11"/>
    </row>
    <row r="742" spans="1:9" ht="15.75" thickBot="1">
      <c r="A742" s="60"/>
      <c r="B742" s="51" t="s">
        <v>143</v>
      </c>
      <c r="C742" s="18" t="s">
        <v>146</v>
      </c>
      <c r="D742" s="19">
        <v>5.24</v>
      </c>
      <c r="E742" s="19">
        <v>1.75</v>
      </c>
      <c r="F742" s="19">
        <v>6.98</v>
      </c>
      <c r="G742" s="19">
        <v>69.84</v>
      </c>
      <c r="H742" s="19">
        <v>1.222</v>
      </c>
      <c r="I742" s="20"/>
    </row>
    <row r="743" spans="1:9">
      <c r="A743" s="88" t="s">
        <v>59</v>
      </c>
      <c r="B743" s="89"/>
      <c r="C743" s="27">
        <v>255</v>
      </c>
      <c r="D743" s="27">
        <f>SUM(D738,D740,)</f>
        <v>10.86</v>
      </c>
      <c r="E743" s="27">
        <f t="shared" ref="E743:H743" si="160">SUM(E738,E740,)</f>
        <v>9.1</v>
      </c>
      <c r="F743" s="27">
        <f t="shared" si="160"/>
        <v>66.37</v>
      </c>
      <c r="G743" s="27">
        <f t="shared" si="160"/>
        <v>396.95</v>
      </c>
      <c r="H743" s="27">
        <f t="shared" si="160"/>
        <v>1.222</v>
      </c>
      <c r="I743" s="22"/>
    </row>
    <row r="744" spans="1:9" ht="16.5" thickBot="1">
      <c r="A744" s="90" t="s">
        <v>144</v>
      </c>
      <c r="B744" s="91"/>
      <c r="C744" s="28">
        <f>SUM(C702,C705,C737,C743,)</f>
        <v>1427</v>
      </c>
      <c r="D744" s="28">
        <f t="shared" ref="D744:H744" si="161">SUM(D702,D705,D737,D743,)</f>
        <v>68.709999999999994</v>
      </c>
      <c r="E744" s="28">
        <f t="shared" si="161"/>
        <v>65.77</v>
      </c>
      <c r="F744" s="28">
        <f t="shared" si="161"/>
        <v>183.298</v>
      </c>
      <c r="G744" s="28">
        <f t="shared" si="161"/>
        <v>1617.9599999999998</v>
      </c>
      <c r="H744" s="28">
        <f t="shared" si="161"/>
        <v>239.65700000000001</v>
      </c>
      <c r="I744" s="24"/>
    </row>
    <row r="746" spans="1:9" s="47" customFormat="1">
      <c r="A746" s="52"/>
      <c r="B746" s="52"/>
    </row>
    <row r="747" spans="1:9" s="47" customFormat="1">
      <c r="A747" s="52"/>
      <c r="B747" s="52"/>
    </row>
    <row r="748" spans="1:9" s="47" customFormat="1">
      <c r="A748" s="52"/>
      <c r="B748" s="52"/>
    </row>
    <row r="749" spans="1:9" s="47" customFormat="1">
      <c r="A749" s="52"/>
      <c r="B749" s="52"/>
    </row>
    <row r="750" spans="1:9" s="47" customFormat="1">
      <c r="A750" s="52"/>
      <c r="B750" s="52"/>
    </row>
    <row r="751" spans="1:9" s="47" customFormat="1">
      <c r="A751" s="52"/>
      <c r="B751" s="52"/>
    </row>
    <row r="752" spans="1:9" s="47" customFormat="1">
      <c r="A752" s="52"/>
      <c r="B752" s="52"/>
    </row>
    <row r="753" spans="1:9" s="47" customFormat="1">
      <c r="A753" s="52"/>
      <c r="B753" s="52"/>
    </row>
    <row r="754" spans="1:9" s="47" customFormat="1">
      <c r="A754" s="52"/>
      <c r="B754" s="52"/>
    </row>
    <row r="755" spans="1:9" s="47" customFormat="1">
      <c r="A755" s="52"/>
      <c r="B755" s="52"/>
    </row>
    <row r="757" spans="1:9" ht="15.75" thickBot="1"/>
    <row r="758" spans="1:9">
      <c r="A758" s="101" t="s">
        <v>1</v>
      </c>
      <c r="B758" s="103" t="s">
        <v>2</v>
      </c>
      <c r="C758" s="105" t="s">
        <v>3</v>
      </c>
      <c r="D758" s="73" t="s">
        <v>4</v>
      </c>
      <c r="E758" s="73"/>
      <c r="F758" s="73"/>
      <c r="G758" s="73" t="s">
        <v>5</v>
      </c>
      <c r="H758" s="95" t="s">
        <v>6</v>
      </c>
      <c r="I758" s="97" t="s">
        <v>7</v>
      </c>
    </row>
    <row r="759" spans="1:9" ht="15.75" thickBot="1">
      <c r="A759" s="102"/>
      <c r="B759" s="104"/>
      <c r="C759" s="106"/>
      <c r="D759" s="30" t="s">
        <v>8</v>
      </c>
      <c r="E759" s="30" t="s">
        <v>9</v>
      </c>
      <c r="F759" s="30" t="s">
        <v>10</v>
      </c>
      <c r="G759" s="94"/>
      <c r="H759" s="96"/>
      <c r="I759" s="98"/>
    </row>
    <row r="760" spans="1:9">
      <c r="A760" s="88" t="s">
        <v>456</v>
      </c>
      <c r="B760" s="99"/>
      <c r="C760" s="99"/>
      <c r="D760" s="99"/>
      <c r="E760" s="99"/>
      <c r="F760" s="99"/>
      <c r="G760" s="99"/>
      <c r="H760" s="99"/>
      <c r="I760" s="100"/>
    </row>
    <row r="761" spans="1:9">
      <c r="A761" s="6" t="s">
        <v>12</v>
      </c>
      <c r="B761" s="49" t="s">
        <v>13</v>
      </c>
      <c r="C761" s="7" t="s">
        <v>27</v>
      </c>
      <c r="D761" s="7">
        <f>SUM(D762,)</f>
        <v>0.09</v>
      </c>
      <c r="E761" s="7">
        <f t="shared" ref="E761:H761" si="162">SUM(E762,)</f>
        <v>4.3</v>
      </c>
      <c r="F761" s="7">
        <f t="shared" si="162"/>
        <v>0.12</v>
      </c>
      <c r="G761" s="7">
        <f t="shared" si="162"/>
        <v>39.619999999999997</v>
      </c>
      <c r="H761" s="7">
        <f t="shared" si="162"/>
        <v>0</v>
      </c>
      <c r="I761" s="8" t="s">
        <v>15</v>
      </c>
    </row>
    <row r="762" spans="1:9">
      <c r="A762" s="59"/>
      <c r="B762" s="50" t="s">
        <v>13</v>
      </c>
      <c r="C762" s="9" t="s">
        <v>28</v>
      </c>
      <c r="D762" s="10">
        <v>0.09</v>
      </c>
      <c r="E762" s="10">
        <v>4.3</v>
      </c>
      <c r="F762" s="10">
        <v>0.12</v>
      </c>
      <c r="G762" s="10">
        <v>39.619999999999997</v>
      </c>
      <c r="H762" s="10">
        <v>0</v>
      </c>
      <c r="I762" s="11"/>
    </row>
    <row r="763" spans="1:9">
      <c r="A763" s="6" t="s">
        <v>12</v>
      </c>
      <c r="B763" s="49" t="s">
        <v>22</v>
      </c>
      <c r="C763" s="7" t="s">
        <v>29</v>
      </c>
      <c r="D763" s="7">
        <f>SUM(D764,)</f>
        <v>2.64</v>
      </c>
      <c r="E763" s="7">
        <f t="shared" ref="E763:H763" si="163">SUM(E764,)</f>
        <v>0.36</v>
      </c>
      <c r="F763" s="7">
        <f t="shared" si="163"/>
        <v>15.2</v>
      </c>
      <c r="G763" s="7">
        <f t="shared" si="163"/>
        <v>79.599999999999994</v>
      </c>
      <c r="H763" s="7">
        <f t="shared" si="163"/>
        <v>0</v>
      </c>
      <c r="I763" s="8" t="s">
        <v>24</v>
      </c>
    </row>
    <row r="764" spans="1:9">
      <c r="A764" s="59"/>
      <c r="B764" s="50" t="s">
        <v>25</v>
      </c>
      <c r="C764" s="9" t="s">
        <v>30</v>
      </c>
      <c r="D764" s="10">
        <v>2.64</v>
      </c>
      <c r="E764" s="10">
        <v>0.36</v>
      </c>
      <c r="F764" s="10">
        <v>15.2</v>
      </c>
      <c r="G764" s="10">
        <v>79.599999999999994</v>
      </c>
      <c r="H764" s="10">
        <v>0</v>
      </c>
      <c r="I764" s="11"/>
    </row>
    <row r="765" spans="1:9" ht="14.25" customHeight="1">
      <c r="A765" s="6" t="s">
        <v>12</v>
      </c>
      <c r="B765" s="49" t="s">
        <v>454</v>
      </c>
      <c r="C765" s="7" t="s">
        <v>42</v>
      </c>
      <c r="D765" s="7">
        <f>SUM(D766:D771)</f>
        <v>6.06</v>
      </c>
      <c r="E765" s="7">
        <f t="shared" ref="E765:H765" si="164">SUM(E766:E771)</f>
        <v>8.23</v>
      </c>
      <c r="F765" s="7">
        <f t="shared" si="164"/>
        <v>21.990000000000002</v>
      </c>
      <c r="G765" s="7">
        <f t="shared" si="164"/>
        <v>187.48000000000002</v>
      </c>
      <c r="H765" s="7">
        <f t="shared" si="164"/>
        <v>1.7549999999999999</v>
      </c>
      <c r="I765" s="8" t="s">
        <v>455</v>
      </c>
    </row>
    <row r="766" spans="1:9">
      <c r="A766" s="59"/>
      <c r="B766" s="50" t="s">
        <v>13</v>
      </c>
      <c r="C766" s="9" t="s">
        <v>52</v>
      </c>
      <c r="D766" s="10">
        <v>7.0000000000000007E-2</v>
      </c>
      <c r="E766" s="10">
        <v>3.32</v>
      </c>
      <c r="F766" s="10">
        <v>0.09</v>
      </c>
      <c r="G766" s="10">
        <v>30.56</v>
      </c>
      <c r="H766" s="10">
        <v>0</v>
      </c>
      <c r="I766" s="11"/>
    </row>
    <row r="767" spans="1:9">
      <c r="A767" s="59"/>
      <c r="B767" s="50" t="s">
        <v>46</v>
      </c>
      <c r="C767" s="9" t="s">
        <v>55</v>
      </c>
      <c r="D767" s="10">
        <v>3.92</v>
      </c>
      <c r="E767" s="10">
        <v>4.32</v>
      </c>
      <c r="F767" s="10">
        <v>6.34</v>
      </c>
      <c r="G767" s="10">
        <v>81</v>
      </c>
      <c r="H767" s="10">
        <v>1.7549999999999999</v>
      </c>
      <c r="I767" s="11"/>
    </row>
    <row r="768" spans="1:9">
      <c r="A768" s="59"/>
      <c r="B768" s="50" t="s">
        <v>47</v>
      </c>
      <c r="C768" s="9" t="s">
        <v>54</v>
      </c>
      <c r="D768" s="10">
        <v>0</v>
      </c>
      <c r="E768" s="10">
        <v>0</v>
      </c>
      <c r="F768" s="10">
        <v>0</v>
      </c>
      <c r="G768" s="10">
        <v>0</v>
      </c>
      <c r="H768" s="10">
        <v>0</v>
      </c>
      <c r="I768" s="11"/>
    </row>
    <row r="769" spans="1:9" ht="15" customHeight="1">
      <c r="A769" s="59"/>
      <c r="B769" s="50" t="s">
        <v>44</v>
      </c>
      <c r="C769" s="9" t="s">
        <v>53</v>
      </c>
      <c r="D769" s="10">
        <v>0</v>
      </c>
      <c r="E769" s="10">
        <v>0</v>
      </c>
      <c r="F769" s="10">
        <v>0</v>
      </c>
      <c r="G769" s="10">
        <v>0</v>
      </c>
      <c r="H769" s="10">
        <v>0</v>
      </c>
      <c r="I769" s="11"/>
    </row>
    <row r="770" spans="1:9">
      <c r="A770" s="59"/>
      <c r="B770" s="50" t="s">
        <v>45</v>
      </c>
      <c r="C770" s="10" t="s">
        <v>145</v>
      </c>
      <c r="D770" s="10">
        <v>0</v>
      </c>
      <c r="E770" s="10">
        <v>0</v>
      </c>
      <c r="F770" s="10">
        <v>3.59</v>
      </c>
      <c r="G770" s="10">
        <v>14.36</v>
      </c>
      <c r="H770" s="10">
        <v>0</v>
      </c>
      <c r="I770" s="11"/>
    </row>
    <row r="771" spans="1:9">
      <c r="A771" s="59"/>
      <c r="B771" s="50" t="s">
        <v>285</v>
      </c>
      <c r="C771" s="9" t="s">
        <v>51</v>
      </c>
      <c r="D771" s="10">
        <v>2.0699999999999998</v>
      </c>
      <c r="E771" s="10">
        <v>0.59</v>
      </c>
      <c r="F771" s="10">
        <v>11.97</v>
      </c>
      <c r="G771" s="10">
        <v>61.56</v>
      </c>
      <c r="H771" s="10">
        <v>0</v>
      </c>
      <c r="I771" s="11"/>
    </row>
    <row r="772" spans="1:9">
      <c r="A772" s="6" t="s">
        <v>12</v>
      </c>
      <c r="B772" s="49" t="s">
        <v>31</v>
      </c>
      <c r="C772" s="7" t="s">
        <v>42</v>
      </c>
      <c r="D772" s="7">
        <f>SUM(D773:D776)</f>
        <v>3.79</v>
      </c>
      <c r="E772" s="7">
        <f t="shared" ref="E772:H772" si="165">SUM(E773:E776)</f>
        <v>4.1500000000000004</v>
      </c>
      <c r="F772" s="7">
        <f t="shared" si="165"/>
        <v>11.76</v>
      </c>
      <c r="G772" s="7">
        <f t="shared" si="165"/>
        <v>100.57</v>
      </c>
      <c r="H772" s="7">
        <f t="shared" si="165"/>
        <v>0.66</v>
      </c>
      <c r="I772" s="8" t="s">
        <v>33</v>
      </c>
    </row>
    <row r="773" spans="1:9">
      <c r="A773" s="59"/>
      <c r="B773" s="50" t="s">
        <v>34</v>
      </c>
      <c r="C773" s="9" t="s">
        <v>38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1"/>
    </row>
    <row r="774" spans="1:9">
      <c r="A774" s="59"/>
      <c r="B774" s="50" t="s">
        <v>35</v>
      </c>
      <c r="C774" s="9" t="s">
        <v>39</v>
      </c>
      <c r="D774" s="10">
        <v>0.49</v>
      </c>
      <c r="E774" s="10">
        <v>0.3</v>
      </c>
      <c r="F774" s="10">
        <v>0.2</v>
      </c>
      <c r="G774" s="10">
        <v>5.77</v>
      </c>
      <c r="H774" s="10">
        <v>0</v>
      </c>
      <c r="I774" s="11"/>
    </row>
    <row r="775" spans="1:9" ht="15.75" customHeight="1">
      <c r="A775" s="59"/>
      <c r="B775" s="50" t="s">
        <v>36</v>
      </c>
      <c r="C775" s="9" t="s">
        <v>40</v>
      </c>
      <c r="D775" s="10">
        <v>3.3</v>
      </c>
      <c r="E775" s="10">
        <v>3.85</v>
      </c>
      <c r="F775" s="10">
        <v>5.17</v>
      </c>
      <c r="G775" s="10">
        <v>69.3</v>
      </c>
      <c r="H775" s="10">
        <v>0.66</v>
      </c>
      <c r="I775" s="11"/>
    </row>
    <row r="776" spans="1:9">
      <c r="A776" s="59"/>
      <c r="B776" s="50" t="s">
        <v>37</v>
      </c>
      <c r="C776" s="10" t="s">
        <v>41</v>
      </c>
      <c r="D776" s="10">
        <v>0</v>
      </c>
      <c r="E776" s="10">
        <v>0</v>
      </c>
      <c r="F776" s="10">
        <v>6.39</v>
      </c>
      <c r="G776" s="10">
        <v>25.5</v>
      </c>
      <c r="H776" s="10">
        <v>0</v>
      </c>
      <c r="I776" s="11"/>
    </row>
    <row r="777" spans="1:9">
      <c r="A777" s="86" t="s">
        <v>59</v>
      </c>
      <c r="B777" s="87"/>
      <c r="C777" s="29">
        <v>407</v>
      </c>
      <c r="D777" s="29">
        <f>SUM(D761,D763,D765,D772,)</f>
        <v>12.579999999999998</v>
      </c>
      <c r="E777" s="29">
        <f t="shared" ref="E777:H777" si="166">SUM(E761,E763,E765,E772,)</f>
        <v>17.04</v>
      </c>
      <c r="F777" s="29">
        <f t="shared" si="166"/>
        <v>49.07</v>
      </c>
      <c r="G777" s="29">
        <f t="shared" si="166"/>
        <v>407.27000000000004</v>
      </c>
      <c r="H777" s="29">
        <f t="shared" si="166"/>
        <v>2.415</v>
      </c>
      <c r="I777" s="16"/>
    </row>
    <row r="778" spans="1:9" ht="15.75" customHeight="1">
      <c r="A778" s="6" t="s">
        <v>60</v>
      </c>
      <c r="B778" s="49" t="s">
        <v>61</v>
      </c>
      <c r="C778" s="7" t="s">
        <v>42</v>
      </c>
      <c r="D778" s="7">
        <f>SUM(D779,)</f>
        <v>0.9</v>
      </c>
      <c r="E778" s="7">
        <f t="shared" ref="E778:H778" si="167">SUM(E779,)</f>
        <v>0.18</v>
      </c>
      <c r="F778" s="7">
        <f t="shared" si="167"/>
        <v>18.18</v>
      </c>
      <c r="G778" s="7">
        <f t="shared" si="167"/>
        <v>82.8</v>
      </c>
      <c r="H778" s="7">
        <f t="shared" si="167"/>
        <v>3.6</v>
      </c>
      <c r="I778" s="8" t="s">
        <v>62</v>
      </c>
    </row>
    <row r="779" spans="1:9">
      <c r="A779" s="59"/>
      <c r="B779" s="50" t="s">
        <v>63</v>
      </c>
      <c r="C779" s="9" t="s">
        <v>64</v>
      </c>
      <c r="D779" s="10">
        <v>0.9</v>
      </c>
      <c r="E779" s="10">
        <v>0.18</v>
      </c>
      <c r="F779" s="10">
        <v>18.18</v>
      </c>
      <c r="G779" s="10">
        <v>82.8</v>
      </c>
      <c r="H779" s="10">
        <v>3.6</v>
      </c>
      <c r="I779" s="11"/>
    </row>
    <row r="780" spans="1:9">
      <c r="A780" s="86" t="s">
        <v>59</v>
      </c>
      <c r="B780" s="87"/>
      <c r="C780" s="29">
        <v>180</v>
      </c>
      <c r="D780" s="29">
        <f>SUM(D778,)</f>
        <v>0.9</v>
      </c>
      <c r="E780" s="29">
        <f t="shared" ref="E780:H780" si="168">SUM(E778,)</f>
        <v>0.18</v>
      </c>
      <c r="F780" s="29">
        <f t="shared" si="168"/>
        <v>18.18</v>
      </c>
      <c r="G780" s="29">
        <f t="shared" si="168"/>
        <v>82.8</v>
      </c>
      <c r="H780" s="29">
        <f t="shared" si="168"/>
        <v>3.6</v>
      </c>
      <c r="I780" s="16"/>
    </row>
    <row r="781" spans="1:9" ht="15.75" customHeight="1">
      <c r="A781" s="6" t="s">
        <v>56</v>
      </c>
      <c r="B781" s="49" t="s">
        <v>469</v>
      </c>
      <c r="C781" s="7" t="s">
        <v>73</v>
      </c>
      <c r="D781" s="7">
        <f>SUM(D782)</f>
        <v>1.4</v>
      </c>
      <c r="E781" s="7">
        <f t="shared" ref="E781:H781" si="169">SUM(E782)</f>
        <v>0</v>
      </c>
      <c r="F781" s="7">
        <f t="shared" si="169"/>
        <v>0.65</v>
      </c>
      <c r="G781" s="7">
        <f t="shared" si="169"/>
        <v>8.0500000000000007</v>
      </c>
      <c r="H781" s="7">
        <f t="shared" si="169"/>
        <v>0</v>
      </c>
      <c r="I781" s="8" t="s">
        <v>468</v>
      </c>
    </row>
    <row r="782" spans="1:9">
      <c r="A782" s="59"/>
      <c r="B782" s="50" t="s">
        <v>467</v>
      </c>
      <c r="C782" s="14" t="s">
        <v>215</v>
      </c>
      <c r="D782" s="12">
        <v>1.4</v>
      </c>
      <c r="E782" s="12">
        <v>0</v>
      </c>
      <c r="F782" s="12">
        <v>0.65</v>
      </c>
      <c r="G782" s="12">
        <v>8.0500000000000007</v>
      </c>
      <c r="H782" s="12">
        <v>0</v>
      </c>
      <c r="I782" s="13"/>
    </row>
    <row r="783" spans="1:9">
      <c r="A783" s="6" t="s">
        <v>56</v>
      </c>
      <c r="B783" s="49" t="s">
        <v>457</v>
      </c>
      <c r="C783" s="7" t="s">
        <v>185</v>
      </c>
      <c r="D783" s="7">
        <f>SUM(D784:D792)</f>
        <v>5.45</v>
      </c>
      <c r="E783" s="7">
        <f t="shared" ref="E783:H783" si="170">SUM(E784:E792)</f>
        <v>4.1399999999999997</v>
      </c>
      <c r="F783" s="7">
        <f t="shared" si="170"/>
        <v>8.15</v>
      </c>
      <c r="G783" s="7">
        <f t="shared" si="170"/>
        <v>92.389999999999986</v>
      </c>
      <c r="H783" s="7">
        <f t="shared" si="170"/>
        <v>21.080000000000002</v>
      </c>
      <c r="I783" s="8" t="s">
        <v>458</v>
      </c>
    </row>
    <row r="784" spans="1:9">
      <c r="A784" s="59"/>
      <c r="B784" s="50" t="s">
        <v>97</v>
      </c>
      <c r="C784" s="9" t="s">
        <v>459</v>
      </c>
      <c r="D784" s="10">
        <v>0.57999999999999996</v>
      </c>
      <c r="E784" s="10">
        <v>0.03</v>
      </c>
      <c r="F784" s="10">
        <v>1.5</v>
      </c>
      <c r="G784" s="10">
        <v>8.9600000000000009</v>
      </c>
      <c r="H784" s="10">
        <v>14.4</v>
      </c>
      <c r="I784" s="11"/>
    </row>
    <row r="785" spans="1:9">
      <c r="A785" s="59"/>
      <c r="B785" s="50" t="s">
        <v>98</v>
      </c>
      <c r="C785" s="9" t="s">
        <v>364</v>
      </c>
      <c r="D785" s="10">
        <v>0.39</v>
      </c>
      <c r="E785" s="10">
        <v>0.08</v>
      </c>
      <c r="F785" s="10">
        <v>3.19</v>
      </c>
      <c r="G785" s="10">
        <v>15.09</v>
      </c>
      <c r="H785" s="10">
        <v>3.92</v>
      </c>
      <c r="I785" s="11"/>
    </row>
    <row r="786" spans="1:9">
      <c r="A786" s="59"/>
      <c r="B786" s="50" t="s">
        <v>70</v>
      </c>
      <c r="C786" s="9" t="s">
        <v>460</v>
      </c>
      <c r="D786" s="10">
        <v>0.34</v>
      </c>
      <c r="E786" s="10">
        <v>0.02</v>
      </c>
      <c r="F786" s="10">
        <v>1.97</v>
      </c>
      <c r="G786" s="10">
        <v>9.41</v>
      </c>
      <c r="H786" s="10">
        <v>2.2400000000000002</v>
      </c>
      <c r="I786" s="11"/>
    </row>
    <row r="787" spans="1:9">
      <c r="A787" s="59"/>
      <c r="B787" s="50" t="s">
        <v>79</v>
      </c>
      <c r="C787" s="9" t="s">
        <v>92</v>
      </c>
      <c r="D787" s="10">
        <v>0.12</v>
      </c>
      <c r="E787" s="10">
        <v>0.01</v>
      </c>
      <c r="F787" s="10">
        <v>0.66</v>
      </c>
      <c r="G787" s="10">
        <v>3.36</v>
      </c>
      <c r="H787" s="10">
        <v>0.48</v>
      </c>
      <c r="I787" s="11"/>
    </row>
    <row r="788" spans="1:9">
      <c r="A788" s="59"/>
      <c r="B788" s="50" t="s">
        <v>83</v>
      </c>
      <c r="C788" s="9" t="s">
        <v>461</v>
      </c>
      <c r="D788" s="10">
        <v>0.09</v>
      </c>
      <c r="E788" s="10">
        <v>0.01</v>
      </c>
      <c r="F788" s="10">
        <v>0.52</v>
      </c>
      <c r="G788" s="10">
        <v>2.62</v>
      </c>
      <c r="H788" s="10">
        <v>0</v>
      </c>
      <c r="I788" s="11"/>
    </row>
    <row r="789" spans="1:9">
      <c r="A789" s="59"/>
      <c r="B789" s="50" t="s">
        <v>85</v>
      </c>
      <c r="C789" s="9" t="s">
        <v>267</v>
      </c>
      <c r="D789" s="10">
        <v>0.22</v>
      </c>
      <c r="E789" s="10">
        <v>0.8</v>
      </c>
      <c r="F789" s="10">
        <v>0.31</v>
      </c>
      <c r="G789" s="10">
        <v>9.52</v>
      </c>
      <c r="H789" s="10">
        <v>0.04</v>
      </c>
      <c r="I789" s="11"/>
    </row>
    <row r="790" spans="1:9" ht="18.75" customHeight="1">
      <c r="A790" s="59"/>
      <c r="B790" s="50" t="s">
        <v>44</v>
      </c>
      <c r="C790" s="9" t="s">
        <v>326</v>
      </c>
      <c r="D790" s="10">
        <v>0</v>
      </c>
      <c r="E790" s="10">
        <v>0</v>
      </c>
      <c r="F790" s="10">
        <v>0</v>
      </c>
      <c r="G790" s="10">
        <v>0</v>
      </c>
      <c r="H790" s="10">
        <v>0</v>
      </c>
      <c r="I790" s="11"/>
    </row>
    <row r="791" spans="1:9">
      <c r="A791" s="59"/>
      <c r="B791" s="50" t="s">
        <v>81</v>
      </c>
      <c r="C791" s="9" t="s">
        <v>407</v>
      </c>
      <c r="D791" s="10">
        <v>3.71</v>
      </c>
      <c r="E791" s="10">
        <v>3.19</v>
      </c>
      <c r="F791" s="10">
        <v>0</v>
      </c>
      <c r="G791" s="10">
        <v>43.43</v>
      </c>
      <c r="H791" s="10">
        <v>0</v>
      </c>
      <c r="I791" s="11"/>
    </row>
    <row r="792" spans="1:9">
      <c r="A792" s="59"/>
      <c r="B792" s="50" t="s">
        <v>47</v>
      </c>
      <c r="C792" s="10" t="s">
        <v>105</v>
      </c>
      <c r="D792" s="10">
        <v>0</v>
      </c>
      <c r="E792" s="10">
        <v>0</v>
      </c>
      <c r="F792" s="10">
        <v>0</v>
      </c>
      <c r="G792" s="10">
        <v>0</v>
      </c>
      <c r="H792" s="10">
        <v>0</v>
      </c>
      <c r="I792" s="11"/>
    </row>
    <row r="793" spans="1:9">
      <c r="A793" s="6" t="s">
        <v>56</v>
      </c>
      <c r="B793" s="49" t="s">
        <v>191</v>
      </c>
      <c r="C793" s="7" t="s">
        <v>49</v>
      </c>
      <c r="D793" s="7">
        <f>SUM(D794:D800)</f>
        <v>9.0399999999999991</v>
      </c>
      <c r="E793" s="7">
        <f t="shared" ref="E793:H793" si="171">SUM(E794:E800)</f>
        <v>3.4600000000000004</v>
      </c>
      <c r="F793" s="7">
        <f t="shared" si="171"/>
        <v>8.74</v>
      </c>
      <c r="G793" s="7">
        <f t="shared" si="171"/>
        <v>103.82000000000001</v>
      </c>
      <c r="H793" s="7">
        <f t="shared" si="171"/>
        <v>0.67100000000000004</v>
      </c>
      <c r="I793" s="8" t="s">
        <v>192</v>
      </c>
    </row>
    <row r="794" spans="1:9">
      <c r="A794" s="59"/>
      <c r="B794" s="50" t="s">
        <v>193</v>
      </c>
      <c r="C794" s="10" t="s">
        <v>199</v>
      </c>
      <c r="D794" s="10">
        <v>7.28</v>
      </c>
      <c r="E794" s="10">
        <v>0.27</v>
      </c>
      <c r="F794" s="10">
        <v>0</v>
      </c>
      <c r="G794" s="10">
        <v>31.4</v>
      </c>
      <c r="H794" s="10">
        <v>0.45500000000000002</v>
      </c>
      <c r="I794" s="11"/>
    </row>
    <row r="795" spans="1:9">
      <c r="A795" s="59"/>
      <c r="B795" s="50" t="s">
        <v>13</v>
      </c>
      <c r="C795" s="9" t="s">
        <v>200</v>
      </c>
      <c r="D795" s="10">
        <v>0.05</v>
      </c>
      <c r="E795" s="10">
        <v>2.58</v>
      </c>
      <c r="F795" s="10">
        <v>7.0000000000000007E-2</v>
      </c>
      <c r="G795" s="10">
        <v>23.77</v>
      </c>
      <c r="H795" s="10">
        <v>0</v>
      </c>
      <c r="I795" s="11"/>
    </row>
    <row r="796" spans="1:9">
      <c r="A796" s="59"/>
      <c r="B796" s="50" t="s">
        <v>83</v>
      </c>
      <c r="C796" s="9" t="s">
        <v>201</v>
      </c>
      <c r="D796" s="10">
        <v>0.12</v>
      </c>
      <c r="E796" s="10">
        <v>0.02</v>
      </c>
      <c r="F796" s="10">
        <v>0.69</v>
      </c>
      <c r="G796" s="10">
        <v>3.44</v>
      </c>
      <c r="H796" s="10">
        <v>0</v>
      </c>
      <c r="I796" s="11"/>
    </row>
    <row r="797" spans="1:9">
      <c r="A797" s="59"/>
      <c r="B797" s="50" t="s">
        <v>87</v>
      </c>
      <c r="C797" s="9" t="s">
        <v>202</v>
      </c>
      <c r="D797" s="10">
        <v>0.57999999999999996</v>
      </c>
      <c r="E797" s="10">
        <v>0.06</v>
      </c>
      <c r="F797" s="10">
        <v>3.86</v>
      </c>
      <c r="G797" s="10">
        <v>18.7</v>
      </c>
      <c r="H797" s="10">
        <v>3.4000000000000002E-2</v>
      </c>
      <c r="I797" s="11"/>
    </row>
    <row r="798" spans="1:9">
      <c r="A798" s="59"/>
      <c r="B798" s="50" t="s">
        <v>46</v>
      </c>
      <c r="C798" s="9" t="s">
        <v>125</v>
      </c>
      <c r="D798" s="10">
        <v>0.41</v>
      </c>
      <c r="E798" s="10">
        <v>0.45</v>
      </c>
      <c r="F798" s="10">
        <v>0.66</v>
      </c>
      <c r="G798" s="10">
        <v>8.4</v>
      </c>
      <c r="H798" s="10">
        <v>0.182</v>
      </c>
      <c r="I798" s="11"/>
    </row>
    <row r="799" spans="1:9" ht="15.75" customHeight="1">
      <c r="A799" s="59"/>
      <c r="B799" s="50" t="s">
        <v>44</v>
      </c>
      <c r="C799" s="9" t="s">
        <v>203</v>
      </c>
      <c r="D799" s="10">
        <v>0</v>
      </c>
      <c r="E799" s="10">
        <v>0</v>
      </c>
      <c r="F799" s="10">
        <v>0</v>
      </c>
      <c r="G799" s="10">
        <v>0</v>
      </c>
      <c r="H799" s="10">
        <v>0</v>
      </c>
      <c r="I799" s="11"/>
    </row>
    <row r="800" spans="1:9">
      <c r="A800" s="59"/>
      <c r="B800" s="50" t="s">
        <v>195</v>
      </c>
      <c r="C800" s="9" t="s">
        <v>204</v>
      </c>
      <c r="D800" s="10">
        <v>0.6</v>
      </c>
      <c r="E800" s="10">
        <v>0.08</v>
      </c>
      <c r="F800" s="10">
        <v>3.46</v>
      </c>
      <c r="G800" s="10">
        <v>18.11</v>
      </c>
      <c r="H800" s="10">
        <v>0</v>
      </c>
      <c r="I800" s="11"/>
    </row>
    <row r="801" spans="1:9">
      <c r="A801" s="6" t="s">
        <v>56</v>
      </c>
      <c r="B801" s="49" t="s">
        <v>244</v>
      </c>
      <c r="C801" s="7" t="s">
        <v>62</v>
      </c>
      <c r="D801" s="7">
        <f>SUM(D802:D804)</f>
        <v>3.56</v>
      </c>
      <c r="E801" s="7">
        <f t="shared" ref="E801:H801" si="172">SUM(E802:E804)</f>
        <v>4.8100000000000005</v>
      </c>
      <c r="F801" s="7">
        <f t="shared" si="172"/>
        <v>29.01</v>
      </c>
      <c r="G801" s="7">
        <f t="shared" si="172"/>
        <v>173.73000000000002</v>
      </c>
      <c r="H801" s="7">
        <f t="shared" si="172"/>
        <v>0</v>
      </c>
      <c r="I801" s="8" t="s">
        <v>243</v>
      </c>
    </row>
    <row r="802" spans="1:9" ht="19.5" customHeight="1">
      <c r="A802" s="59"/>
      <c r="B802" s="50" t="s">
        <v>242</v>
      </c>
      <c r="C802" s="14" t="s">
        <v>246</v>
      </c>
      <c r="D802" s="12">
        <v>3.48</v>
      </c>
      <c r="E802" s="12">
        <v>1.21</v>
      </c>
      <c r="F802" s="12">
        <v>28.91</v>
      </c>
      <c r="G802" s="12">
        <v>140.62</v>
      </c>
      <c r="H802" s="12">
        <v>0</v>
      </c>
      <c r="I802" s="13"/>
    </row>
    <row r="803" spans="1:9">
      <c r="A803" s="59"/>
      <c r="B803" s="50" t="s">
        <v>13</v>
      </c>
      <c r="C803" s="14" t="s">
        <v>245</v>
      </c>
      <c r="D803" s="12">
        <v>0.08</v>
      </c>
      <c r="E803" s="12">
        <v>3.6</v>
      </c>
      <c r="F803" s="12">
        <v>0.1</v>
      </c>
      <c r="G803" s="12">
        <v>33.11</v>
      </c>
      <c r="H803" s="12">
        <v>0</v>
      </c>
      <c r="I803" s="13"/>
    </row>
    <row r="804" spans="1:9" ht="15.75" customHeight="1">
      <c r="A804" s="59"/>
      <c r="B804" s="50" t="s">
        <v>44</v>
      </c>
      <c r="C804" s="14" t="s">
        <v>153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3"/>
    </row>
    <row r="805" spans="1:9" ht="15.75" customHeight="1">
      <c r="A805" s="6" t="s">
        <v>56</v>
      </c>
      <c r="B805" s="49" t="s">
        <v>112</v>
      </c>
      <c r="C805" s="7" t="s">
        <v>42</v>
      </c>
      <c r="D805" s="7">
        <f>SUM(D806:D808)</f>
        <v>0.08</v>
      </c>
      <c r="E805" s="7">
        <f t="shared" ref="E805:H805" si="173">SUM(E806:E808)</f>
        <v>0</v>
      </c>
      <c r="F805" s="7">
        <f t="shared" si="173"/>
        <v>10.27</v>
      </c>
      <c r="G805" s="7">
        <f t="shared" si="173"/>
        <v>40.36</v>
      </c>
      <c r="H805" s="7">
        <f t="shared" si="173"/>
        <v>0</v>
      </c>
      <c r="I805" s="8" t="s">
        <v>113</v>
      </c>
    </row>
    <row r="806" spans="1:9">
      <c r="A806" s="59"/>
      <c r="B806" s="50" t="s">
        <v>34</v>
      </c>
      <c r="C806" s="9" t="s">
        <v>116</v>
      </c>
      <c r="D806" s="10">
        <v>0</v>
      </c>
      <c r="E806" s="10">
        <v>0</v>
      </c>
      <c r="F806" s="10">
        <v>0</v>
      </c>
      <c r="G806" s="10">
        <v>0</v>
      </c>
      <c r="H806" s="10">
        <v>0</v>
      </c>
      <c r="I806" s="11"/>
    </row>
    <row r="807" spans="1:9">
      <c r="A807" s="59"/>
      <c r="B807" s="50" t="s">
        <v>45</v>
      </c>
      <c r="C807" s="10" t="s">
        <v>117</v>
      </c>
      <c r="D807" s="10">
        <v>0</v>
      </c>
      <c r="E807" s="10">
        <v>0</v>
      </c>
      <c r="F807" s="10">
        <v>6.29</v>
      </c>
      <c r="G807" s="10">
        <v>25.1</v>
      </c>
      <c r="H807" s="10">
        <v>0</v>
      </c>
      <c r="I807" s="11"/>
    </row>
    <row r="808" spans="1:9">
      <c r="A808" s="59"/>
      <c r="B808" s="50" t="s">
        <v>115</v>
      </c>
      <c r="C808" s="9" t="s">
        <v>118</v>
      </c>
      <c r="D808" s="10">
        <v>0.08</v>
      </c>
      <c r="E808" s="10">
        <v>0</v>
      </c>
      <c r="F808" s="10">
        <v>3.98</v>
      </c>
      <c r="G808" s="10">
        <v>15.26</v>
      </c>
      <c r="H808" s="10">
        <v>0</v>
      </c>
      <c r="I808" s="11"/>
    </row>
    <row r="809" spans="1:9">
      <c r="A809" s="6" t="s">
        <v>56</v>
      </c>
      <c r="B809" s="49" t="s">
        <v>119</v>
      </c>
      <c r="C809" s="7" t="s">
        <v>29</v>
      </c>
      <c r="D809" s="7">
        <f>SUM(D810,)</f>
        <v>1.44</v>
      </c>
      <c r="E809" s="7">
        <f t="shared" ref="E809:H809" si="174">SUM(E810,)</f>
        <v>0.36</v>
      </c>
      <c r="F809" s="7">
        <f t="shared" si="174"/>
        <v>12.48</v>
      </c>
      <c r="G809" s="7">
        <f t="shared" si="174"/>
        <v>59.4</v>
      </c>
      <c r="H809" s="7">
        <f t="shared" si="174"/>
        <v>0</v>
      </c>
      <c r="I809" s="8" t="s">
        <v>120</v>
      </c>
    </row>
    <row r="810" spans="1:9">
      <c r="A810" s="59"/>
      <c r="B810" s="50" t="s">
        <v>121</v>
      </c>
      <c r="C810" s="9" t="s">
        <v>30</v>
      </c>
      <c r="D810" s="10">
        <v>1.44</v>
      </c>
      <c r="E810" s="10">
        <v>0.36</v>
      </c>
      <c r="F810" s="10">
        <v>12.48</v>
      </c>
      <c r="G810" s="10">
        <v>59.4</v>
      </c>
      <c r="H810" s="10">
        <v>0</v>
      </c>
      <c r="I810" s="11"/>
    </row>
    <row r="811" spans="1:9">
      <c r="A811" s="86" t="s">
        <v>59</v>
      </c>
      <c r="B811" s="87"/>
      <c r="C811" s="29">
        <v>670</v>
      </c>
      <c r="D811" s="29">
        <f>SUM(D781,D783,D793,D801,D805,D809,)</f>
        <v>20.97</v>
      </c>
      <c r="E811" s="29">
        <f t="shared" ref="E811:H811" si="175">SUM(E781,E783,E793,E801,E805,E809,)</f>
        <v>12.77</v>
      </c>
      <c r="F811" s="29">
        <f t="shared" si="175"/>
        <v>69.3</v>
      </c>
      <c r="G811" s="29">
        <f t="shared" si="175"/>
        <v>477.75</v>
      </c>
      <c r="H811" s="29">
        <f t="shared" si="175"/>
        <v>21.751000000000001</v>
      </c>
      <c r="I811" s="16"/>
    </row>
    <row r="812" spans="1:9">
      <c r="A812" s="6" t="s">
        <v>122</v>
      </c>
      <c r="B812" s="49" t="s">
        <v>462</v>
      </c>
      <c r="C812" s="7" t="s">
        <v>77</v>
      </c>
      <c r="D812" s="7">
        <f>SUM(D813:D823)</f>
        <v>8.8299999999999983</v>
      </c>
      <c r="E812" s="7">
        <f t="shared" ref="E812:H812" si="176">SUM(E813:E823)</f>
        <v>8.92</v>
      </c>
      <c r="F812" s="7">
        <f t="shared" si="176"/>
        <v>29.579999999999995</v>
      </c>
      <c r="G812" s="7">
        <f t="shared" si="176"/>
        <v>236.48</v>
      </c>
      <c r="H812" s="7">
        <f t="shared" si="176"/>
        <v>0.52800000000000002</v>
      </c>
      <c r="I812" s="8" t="s">
        <v>463</v>
      </c>
    </row>
    <row r="813" spans="1:9">
      <c r="A813" s="59"/>
      <c r="B813" s="50" t="s">
        <v>265</v>
      </c>
      <c r="C813" s="9" t="s">
        <v>464</v>
      </c>
      <c r="D813" s="10">
        <v>2.94</v>
      </c>
      <c r="E813" s="10">
        <v>1.58</v>
      </c>
      <c r="F813" s="10">
        <v>0.35</v>
      </c>
      <c r="G813" s="10">
        <v>27.33</v>
      </c>
      <c r="H813" s="10">
        <v>8.7999999999999995E-2</v>
      </c>
      <c r="I813" s="11"/>
    </row>
    <row r="814" spans="1:9">
      <c r="A814" s="59"/>
      <c r="B814" s="50" t="s">
        <v>13</v>
      </c>
      <c r="C814" s="9" t="s">
        <v>88</v>
      </c>
      <c r="D814" s="10">
        <v>0.02</v>
      </c>
      <c r="E814" s="10">
        <v>0.98</v>
      </c>
      <c r="F814" s="10">
        <v>0.03</v>
      </c>
      <c r="G814" s="10">
        <v>9.06</v>
      </c>
      <c r="H814" s="10">
        <v>0</v>
      </c>
      <c r="I814" s="11"/>
    </row>
    <row r="815" spans="1:9">
      <c r="A815" s="59"/>
      <c r="B815" s="50" t="s">
        <v>130</v>
      </c>
      <c r="C815" s="9" t="s">
        <v>86</v>
      </c>
      <c r="D815" s="10">
        <v>0</v>
      </c>
      <c r="E815" s="10">
        <v>2.4</v>
      </c>
      <c r="F815" s="10">
        <v>0</v>
      </c>
      <c r="G815" s="10">
        <v>21.58</v>
      </c>
      <c r="H815" s="10">
        <v>0</v>
      </c>
      <c r="I815" s="11"/>
    </row>
    <row r="816" spans="1:9">
      <c r="A816" s="59"/>
      <c r="B816" s="50" t="s">
        <v>130</v>
      </c>
      <c r="C816" s="9" t="s">
        <v>88</v>
      </c>
      <c r="D816" s="10">
        <v>0</v>
      </c>
      <c r="E816" s="10">
        <v>1.6</v>
      </c>
      <c r="F816" s="10">
        <v>0</v>
      </c>
      <c r="G816" s="10">
        <v>14.38</v>
      </c>
      <c r="H816" s="10">
        <v>0</v>
      </c>
      <c r="I816" s="11"/>
    </row>
    <row r="817" spans="1:9">
      <c r="A817" s="59"/>
      <c r="B817" s="50" t="s">
        <v>87</v>
      </c>
      <c r="C817" s="9" t="s">
        <v>465</v>
      </c>
      <c r="D817" s="10">
        <v>3.63</v>
      </c>
      <c r="E817" s="10">
        <v>0.38</v>
      </c>
      <c r="F817" s="10">
        <v>24.29</v>
      </c>
      <c r="G817" s="10">
        <v>117.57</v>
      </c>
      <c r="H817" s="10">
        <v>0.21099999999999999</v>
      </c>
      <c r="I817" s="11"/>
    </row>
    <row r="818" spans="1:9">
      <c r="A818" s="59"/>
      <c r="B818" s="50" t="s">
        <v>46</v>
      </c>
      <c r="C818" s="9" t="s">
        <v>466</v>
      </c>
      <c r="D818" s="10">
        <v>0.51</v>
      </c>
      <c r="E818" s="10">
        <v>0.56000000000000005</v>
      </c>
      <c r="F818" s="10">
        <v>0.83</v>
      </c>
      <c r="G818" s="10">
        <v>10.56</v>
      </c>
      <c r="H818" s="10">
        <v>0.22900000000000001</v>
      </c>
      <c r="I818" s="11"/>
    </row>
    <row r="819" spans="1:9" ht="16.5" customHeight="1">
      <c r="A819" s="59"/>
      <c r="B819" s="50" t="s">
        <v>44</v>
      </c>
      <c r="C819" s="9" t="s">
        <v>326</v>
      </c>
      <c r="D819" s="10">
        <v>0</v>
      </c>
      <c r="E819" s="10">
        <v>0</v>
      </c>
      <c r="F819" s="10">
        <v>0</v>
      </c>
      <c r="G819" s="10">
        <v>0</v>
      </c>
      <c r="H819" s="10">
        <v>0</v>
      </c>
      <c r="I819" s="11"/>
    </row>
    <row r="820" spans="1:9">
      <c r="A820" s="59"/>
      <c r="B820" s="50" t="s">
        <v>45</v>
      </c>
      <c r="C820" s="9" t="s">
        <v>194</v>
      </c>
      <c r="D820" s="10">
        <v>0</v>
      </c>
      <c r="E820" s="10">
        <v>0</v>
      </c>
      <c r="F820" s="10">
        <v>3.99</v>
      </c>
      <c r="G820" s="10">
        <v>15.96</v>
      </c>
      <c r="H820" s="10">
        <v>0</v>
      </c>
      <c r="I820" s="11"/>
    </row>
    <row r="821" spans="1:9">
      <c r="A821" s="59"/>
      <c r="B821" s="50" t="s">
        <v>154</v>
      </c>
      <c r="C821" s="9" t="s">
        <v>267</v>
      </c>
      <c r="D821" s="10">
        <v>1.02</v>
      </c>
      <c r="E821" s="10">
        <v>0.92</v>
      </c>
      <c r="F821" s="10">
        <v>0.06</v>
      </c>
      <c r="G821" s="10">
        <v>12.56</v>
      </c>
      <c r="H821" s="10">
        <v>0</v>
      </c>
      <c r="I821" s="11"/>
    </row>
    <row r="822" spans="1:9">
      <c r="A822" s="59"/>
      <c r="B822" s="50" t="s">
        <v>154</v>
      </c>
      <c r="C822" s="9" t="s">
        <v>194</v>
      </c>
      <c r="D822" s="10">
        <v>0.51</v>
      </c>
      <c r="E822" s="10">
        <v>0.46</v>
      </c>
      <c r="F822" s="10">
        <v>0.03</v>
      </c>
      <c r="G822" s="10">
        <v>6.28</v>
      </c>
      <c r="H822" s="10">
        <v>0</v>
      </c>
      <c r="I822" s="11"/>
    </row>
    <row r="823" spans="1:9">
      <c r="A823" s="59"/>
      <c r="B823" s="50" t="s">
        <v>335</v>
      </c>
      <c r="C823" s="9" t="s">
        <v>88</v>
      </c>
      <c r="D823" s="10">
        <v>0.2</v>
      </c>
      <c r="E823" s="10">
        <v>0.04</v>
      </c>
      <c r="F823" s="10">
        <v>0</v>
      </c>
      <c r="G823" s="10">
        <v>1.2</v>
      </c>
      <c r="H823" s="10">
        <v>0</v>
      </c>
      <c r="I823" s="11"/>
    </row>
    <row r="824" spans="1:9">
      <c r="A824" s="6" t="s">
        <v>122</v>
      </c>
      <c r="B824" s="49" t="s">
        <v>259</v>
      </c>
      <c r="C824" s="7" t="s">
        <v>42</v>
      </c>
      <c r="D824" s="7">
        <f>SUM(D825:D827)</f>
        <v>0.11</v>
      </c>
      <c r="E824" s="7">
        <f t="shared" ref="E824:H824" si="177">SUM(E825:E827)</f>
        <v>0.03</v>
      </c>
      <c r="F824" s="7">
        <f t="shared" si="177"/>
        <v>8.1</v>
      </c>
      <c r="G824" s="7">
        <f t="shared" si="177"/>
        <v>33.059999999999995</v>
      </c>
      <c r="H824" s="7">
        <f t="shared" si="177"/>
        <v>5.3999999999999999E-2</v>
      </c>
      <c r="I824" s="8" t="s">
        <v>260</v>
      </c>
    </row>
    <row r="825" spans="1:9">
      <c r="A825" s="59"/>
      <c r="B825" s="50" t="s">
        <v>261</v>
      </c>
      <c r="C825" s="9" t="s">
        <v>262</v>
      </c>
      <c r="D825" s="10">
        <v>0.11</v>
      </c>
      <c r="E825" s="10">
        <v>0.03</v>
      </c>
      <c r="F825" s="10">
        <v>0.02</v>
      </c>
      <c r="G825" s="10">
        <v>0.76</v>
      </c>
      <c r="H825" s="10">
        <v>5.3999999999999999E-2</v>
      </c>
      <c r="I825" s="11"/>
    </row>
    <row r="826" spans="1:9">
      <c r="A826" s="59"/>
      <c r="B826" s="50" t="s">
        <v>47</v>
      </c>
      <c r="C826" s="9" t="s">
        <v>116</v>
      </c>
      <c r="D826" s="10">
        <v>0</v>
      </c>
      <c r="E826" s="10">
        <v>0</v>
      </c>
      <c r="F826" s="10">
        <v>0</v>
      </c>
      <c r="G826" s="10">
        <v>0</v>
      </c>
      <c r="H826" s="10">
        <v>0</v>
      </c>
      <c r="I826" s="11"/>
    </row>
    <row r="827" spans="1:9" ht="15.75" thickBot="1">
      <c r="A827" s="59"/>
      <c r="B827" s="50" t="s">
        <v>45</v>
      </c>
      <c r="C827" s="10" t="s">
        <v>163</v>
      </c>
      <c r="D827" s="10">
        <v>0</v>
      </c>
      <c r="E827" s="10">
        <v>0</v>
      </c>
      <c r="F827" s="10">
        <v>8.08</v>
      </c>
      <c r="G827" s="10">
        <v>32.299999999999997</v>
      </c>
      <c r="H827" s="10">
        <v>0</v>
      </c>
      <c r="I827" s="11"/>
    </row>
    <row r="828" spans="1:9">
      <c r="A828" s="88" t="s">
        <v>59</v>
      </c>
      <c r="B828" s="89"/>
      <c r="C828" s="27">
        <v>260</v>
      </c>
      <c r="D828" s="27">
        <f>SUM(D812,D824,)</f>
        <v>8.9399999999999977</v>
      </c>
      <c r="E828" s="27">
        <f t="shared" ref="E828:H828" si="178">SUM(E812,E824,)</f>
        <v>8.9499999999999993</v>
      </c>
      <c r="F828" s="27">
        <f t="shared" si="178"/>
        <v>37.679999999999993</v>
      </c>
      <c r="G828" s="27">
        <f t="shared" si="178"/>
        <v>269.53999999999996</v>
      </c>
      <c r="H828" s="27">
        <f t="shared" si="178"/>
        <v>0.58200000000000007</v>
      </c>
      <c r="I828" s="22"/>
    </row>
    <row r="829" spans="1:9" ht="16.5" thickBot="1">
      <c r="A829" s="90" t="s">
        <v>144</v>
      </c>
      <c r="B829" s="91"/>
      <c r="C829" s="28">
        <f>SUM(C777,C780,C811,C828,)</f>
        <v>1517</v>
      </c>
      <c r="D829" s="28">
        <f t="shared" ref="D829:H829" si="179">SUM(D777,D780,D811,D828,)</f>
        <v>43.389999999999993</v>
      </c>
      <c r="E829" s="28">
        <f t="shared" si="179"/>
        <v>38.94</v>
      </c>
      <c r="F829" s="28">
        <f t="shared" si="179"/>
        <v>174.23000000000002</v>
      </c>
      <c r="G829" s="28">
        <f t="shared" si="179"/>
        <v>1237.3600000000001</v>
      </c>
      <c r="H829" s="28">
        <f t="shared" si="179"/>
        <v>28.348000000000003</v>
      </c>
      <c r="I829" s="24"/>
    </row>
    <row r="831" spans="1:9" s="47" customFormat="1">
      <c r="A831" s="52"/>
      <c r="B831" s="52"/>
    </row>
    <row r="832" spans="1:9" s="47" customFormat="1">
      <c r="A832" s="52"/>
      <c r="B832" s="52"/>
    </row>
    <row r="834" spans="1:8" ht="15.75" thickBot="1"/>
    <row r="835" spans="1:8" ht="15.75" thickBot="1">
      <c r="A835" s="92" t="s">
        <v>470</v>
      </c>
      <c r="B835" s="93"/>
      <c r="C835" s="93"/>
      <c r="D835" s="93"/>
      <c r="E835" s="93"/>
      <c r="F835" s="93"/>
      <c r="G835" s="93"/>
      <c r="H835" s="93"/>
    </row>
    <row r="836" spans="1:8">
      <c r="A836" s="67" t="s">
        <v>471</v>
      </c>
      <c r="B836" s="84" t="s">
        <v>472</v>
      </c>
      <c r="C836" s="84"/>
      <c r="D836" s="73" t="s">
        <v>4</v>
      </c>
      <c r="E836" s="73"/>
      <c r="F836" s="73"/>
      <c r="G836" s="73" t="s">
        <v>5</v>
      </c>
      <c r="H836" s="75" t="s">
        <v>6</v>
      </c>
    </row>
    <row r="837" spans="1:8" ht="15.75" thickBot="1">
      <c r="A837" s="68"/>
      <c r="B837" s="85"/>
      <c r="C837" s="85"/>
      <c r="D837" s="37" t="s">
        <v>8</v>
      </c>
      <c r="E837" s="37" t="s">
        <v>9</v>
      </c>
      <c r="F837" s="37" t="s">
        <v>10</v>
      </c>
      <c r="G837" s="74"/>
      <c r="H837" s="76"/>
    </row>
    <row r="838" spans="1:8">
      <c r="A838" s="56">
        <v>1</v>
      </c>
      <c r="B838" s="77" t="s">
        <v>473</v>
      </c>
      <c r="C838" s="78"/>
      <c r="D838" s="38">
        <f>SUM(D25,D134,D212,D287,D363,D437,D513,D625,D702,D777,)</f>
        <v>169.7</v>
      </c>
      <c r="E838" s="38">
        <f>SUM(E25,E134,E212,E287,E363,E437,E513,E625,E702,E777,)</f>
        <v>193.36999999999998</v>
      </c>
      <c r="F838" s="38">
        <f>SUM(F25,F134,F212,F287,F363,F437,F513,F625,F702,F777,)</f>
        <v>464.06299999999999</v>
      </c>
      <c r="G838" s="38">
        <f>SUM(G25,G134,G212,G287,G363,G437,G513,G625,G702,G777,)</f>
        <v>4342.165</v>
      </c>
      <c r="H838" s="38">
        <f>SUM(H25,H134,H212,H287,H363,H437,H513,H625,H702,H777,)</f>
        <v>30.439999999999994</v>
      </c>
    </row>
    <row r="839" spans="1:8">
      <c r="A839" s="57">
        <v>2</v>
      </c>
      <c r="B839" s="79" t="s">
        <v>474</v>
      </c>
      <c r="C839" s="80"/>
      <c r="D839" s="10">
        <f>SUM(D28,D137,D215,D290,D366,D440,D516,D628,D705,D780,)</f>
        <v>9.1000000000000014</v>
      </c>
      <c r="E839" s="10">
        <f>SUM(E28,E137,E215,E290,E366,E440,E516,E628,E705,E780,)</f>
        <v>2.2200000000000002</v>
      </c>
      <c r="F839" s="10">
        <f>SUM(F28,F137,F215,F290,F366,F440,F516,F628,F705,F780,)</f>
        <v>148.92000000000002</v>
      </c>
      <c r="G839" s="10">
        <f>SUM(G28,G137,G215,G290,G366,G440,G516,G628,G705,G780,)</f>
        <v>682.2</v>
      </c>
      <c r="H839" s="10">
        <f>SUM(H28,H137,H215,H290,H366,H440,H516,H628,H705,H780,)</f>
        <v>462.4</v>
      </c>
    </row>
    <row r="840" spans="1:8">
      <c r="A840" s="57">
        <v>3</v>
      </c>
      <c r="B840" s="79" t="s">
        <v>475</v>
      </c>
      <c r="C840" s="80"/>
      <c r="D840" s="10">
        <f>SUM(D60,D172,D246,D324,D394,D472,D554,D658,D737,D811,)</f>
        <v>231.49300000000002</v>
      </c>
      <c r="E840" s="10">
        <f>SUM(E60,E172,E246,E324,E394,E472,E554,E658,E737,E811,)</f>
        <v>189.761</v>
      </c>
      <c r="F840" s="10">
        <f>SUM(F60,F172,F246,F324,F394,F472,F554,F658,F737,F811,)</f>
        <v>622.19000000000005</v>
      </c>
      <c r="G840" s="10">
        <f>SUM(G60,G172,G246,G324,G394,G472,G554,G658,G737,G811,)</f>
        <v>5077.1769999999997</v>
      </c>
      <c r="H840" s="10">
        <f>SUM(H60,H172,H246,H324,H394,H472,H554,H658,H737,H811,)</f>
        <v>493.81299999999999</v>
      </c>
    </row>
    <row r="841" spans="1:8" ht="15.75" thickBot="1">
      <c r="A841" s="58">
        <v>4</v>
      </c>
      <c r="B841" s="81" t="s">
        <v>476</v>
      </c>
      <c r="C841" s="82"/>
      <c r="D841" s="19">
        <f>SUM(D76,D177,D261,D336,D406,D487,D571,D671,D743,D828,)</f>
        <v>89.277000000000001</v>
      </c>
      <c r="E841" s="19">
        <f>SUM(E76,E177,E261,E336,E406,E487,E571,E671,E743,E828,)</f>
        <v>80.646000000000001</v>
      </c>
      <c r="F841" s="19">
        <f>SUM(F76,F177,F261,F336,F406,F487,F571,F671,F743,F828,)</f>
        <v>405.18</v>
      </c>
      <c r="G841" s="19">
        <f>SUM(G76,G177,G261,G336,G406,G487,G571,G671,G743,G828,)</f>
        <v>2739.95</v>
      </c>
      <c r="H841" s="19">
        <f>SUM(H76,H177,H261,H336,H406,H487,H571,H671,H743,H828,)</f>
        <v>29.567000000000004</v>
      </c>
    </row>
    <row r="842" spans="1:8" ht="15.75" thickBot="1">
      <c r="A842" s="63" t="s">
        <v>477</v>
      </c>
      <c r="B842" s="64"/>
      <c r="C842" s="83"/>
      <c r="D842" s="39">
        <f>SUM(D838:D841)</f>
        <v>499.57</v>
      </c>
      <c r="E842" s="39">
        <f t="shared" ref="E842:H842" si="180">SUM(E838:E841)</f>
        <v>465.99700000000001</v>
      </c>
      <c r="F842" s="39">
        <f t="shared" si="180"/>
        <v>1640.3530000000001</v>
      </c>
      <c r="G842" s="39">
        <f t="shared" si="180"/>
        <v>12841.491999999998</v>
      </c>
      <c r="H842" s="40">
        <f t="shared" si="180"/>
        <v>1016.22</v>
      </c>
    </row>
    <row r="843" spans="1:8" ht="15.75" thickBot="1">
      <c r="A843" s="55"/>
      <c r="B843" s="55"/>
      <c r="C843" s="41"/>
      <c r="D843" s="42"/>
      <c r="E843" s="42"/>
      <c r="F843" s="42"/>
      <c r="G843" s="42"/>
      <c r="H843" s="42"/>
    </row>
    <row r="844" spans="1:8" ht="15.75" thickBot="1">
      <c r="A844" s="65" t="s">
        <v>478</v>
      </c>
      <c r="B844" s="66"/>
      <c r="C844" s="66"/>
      <c r="D844" s="66"/>
      <c r="E844" s="66"/>
      <c r="F844" s="66"/>
      <c r="G844" s="66"/>
      <c r="H844" s="66"/>
    </row>
    <row r="845" spans="1:8">
      <c r="A845" s="67" t="s">
        <v>471</v>
      </c>
      <c r="B845" s="69" t="s">
        <v>472</v>
      </c>
      <c r="C845" s="70"/>
      <c r="D845" s="73" t="s">
        <v>4</v>
      </c>
      <c r="E845" s="73"/>
      <c r="F845" s="73"/>
      <c r="G845" s="73" t="s">
        <v>5</v>
      </c>
      <c r="H845" s="75" t="s">
        <v>6</v>
      </c>
    </row>
    <row r="846" spans="1:8" ht="15.75" thickBot="1">
      <c r="A846" s="68"/>
      <c r="B846" s="71"/>
      <c r="C846" s="72"/>
      <c r="D846" s="37" t="s">
        <v>8</v>
      </c>
      <c r="E846" s="37" t="s">
        <v>9</v>
      </c>
      <c r="F846" s="37" t="s">
        <v>10</v>
      </c>
      <c r="G846" s="74"/>
      <c r="H846" s="76"/>
    </row>
    <row r="847" spans="1:8">
      <c r="A847" s="56">
        <v>1</v>
      </c>
      <c r="B847" s="56" t="s">
        <v>473</v>
      </c>
      <c r="C847" s="43">
        <f>G847/1963</f>
        <v>0.22120045848191544</v>
      </c>
      <c r="D847" s="38">
        <f>D838/10</f>
        <v>16.97</v>
      </c>
      <c r="E847" s="38">
        <f t="shared" ref="E847:H850" si="181">E838/10</f>
        <v>19.336999999999996</v>
      </c>
      <c r="F847" s="38">
        <f t="shared" si="181"/>
        <v>46.406300000000002</v>
      </c>
      <c r="G847" s="38">
        <f t="shared" si="181"/>
        <v>434.2165</v>
      </c>
      <c r="H847" s="38">
        <f t="shared" si="181"/>
        <v>3.0439999999999996</v>
      </c>
    </row>
    <row r="848" spans="1:8">
      <c r="A848" s="57">
        <v>2</v>
      </c>
      <c r="B848" s="57" t="s">
        <v>474</v>
      </c>
      <c r="C848" s="43">
        <f t="shared" ref="C848:C851" si="182">G848/1963</f>
        <v>3.4752929190015283E-2</v>
      </c>
      <c r="D848" s="10">
        <f>D839/10</f>
        <v>0.91000000000000014</v>
      </c>
      <c r="E848" s="10">
        <f t="shared" si="181"/>
        <v>0.22200000000000003</v>
      </c>
      <c r="F848" s="10">
        <f t="shared" si="181"/>
        <v>14.892000000000001</v>
      </c>
      <c r="G848" s="10">
        <f t="shared" si="181"/>
        <v>68.22</v>
      </c>
      <c r="H848" s="10">
        <f t="shared" si="181"/>
        <v>46.239999999999995</v>
      </c>
    </row>
    <row r="849" spans="1:8">
      <c r="A849" s="57">
        <v>3</v>
      </c>
      <c r="B849" s="57" t="s">
        <v>475</v>
      </c>
      <c r="C849" s="43">
        <f t="shared" si="182"/>
        <v>0.25864375955170654</v>
      </c>
      <c r="D849" s="10">
        <f>D840/10</f>
        <v>23.149300000000004</v>
      </c>
      <c r="E849" s="10">
        <f t="shared" si="181"/>
        <v>18.976099999999999</v>
      </c>
      <c r="F849" s="10">
        <f t="shared" si="181"/>
        <v>62.219000000000008</v>
      </c>
      <c r="G849" s="10">
        <f t="shared" si="181"/>
        <v>507.71769999999998</v>
      </c>
      <c r="H849" s="10">
        <f t="shared" si="181"/>
        <v>49.381299999999996</v>
      </c>
    </row>
    <row r="850" spans="1:8" ht="15.75" thickBot="1">
      <c r="A850" s="58">
        <v>4</v>
      </c>
      <c r="B850" s="58" t="s">
        <v>476</v>
      </c>
      <c r="C850" s="45">
        <f t="shared" si="182"/>
        <v>0.13957972491085074</v>
      </c>
      <c r="D850" s="19">
        <f>D841/10</f>
        <v>8.9276999999999997</v>
      </c>
      <c r="E850" s="19">
        <f t="shared" si="181"/>
        <v>8.0646000000000004</v>
      </c>
      <c r="F850" s="19">
        <f t="shared" si="181"/>
        <v>40.518000000000001</v>
      </c>
      <c r="G850" s="19">
        <f t="shared" si="181"/>
        <v>273.995</v>
      </c>
      <c r="H850" s="19">
        <f t="shared" si="181"/>
        <v>2.9567000000000005</v>
      </c>
    </row>
    <row r="851" spans="1:8" ht="15.75" thickBot="1">
      <c r="A851" s="63" t="s">
        <v>477</v>
      </c>
      <c r="B851" s="64"/>
      <c r="C851" s="46">
        <f t="shared" si="182"/>
        <v>0.65417687213448794</v>
      </c>
      <c r="D851" s="44">
        <f>SUM(D847:D850)</f>
        <v>49.957000000000008</v>
      </c>
      <c r="E851" s="39">
        <f t="shared" ref="E851:H851" si="183">SUM(E847:E850)</f>
        <v>46.599699999999999</v>
      </c>
      <c r="F851" s="39">
        <f t="shared" si="183"/>
        <v>164.03530000000001</v>
      </c>
      <c r="G851" s="39">
        <f t="shared" si="183"/>
        <v>1284.1491999999998</v>
      </c>
      <c r="H851" s="40">
        <f t="shared" si="183"/>
        <v>101.62199999999999</v>
      </c>
    </row>
  </sheetData>
  <mergeCells count="148">
    <mergeCell ref="A406:B406"/>
    <mergeCell ref="A407:B407"/>
    <mergeCell ref="A346:I346"/>
    <mergeCell ref="A337:B337"/>
    <mergeCell ref="A344:A345"/>
    <mergeCell ref="B344:B345"/>
    <mergeCell ref="C344:C345"/>
    <mergeCell ref="D344:F344"/>
    <mergeCell ref="A363:B363"/>
    <mergeCell ref="A366:B366"/>
    <mergeCell ref="A394:B394"/>
    <mergeCell ref="I267:I268"/>
    <mergeCell ref="A269:I269"/>
    <mergeCell ref="A287:B287"/>
    <mergeCell ref="A290:B290"/>
    <mergeCell ref="A324:B324"/>
    <mergeCell ref="A336:B336"/>
    <mergeCell ref="G344:G345"/>
    <mergeCell ref="H344:H345"/>
    <mergeCell ref="I344:I345"/>
    <mergeCell ref="A246:B246"/>
    <mergeCell ref="A261:B261"/>
    <mergeCell ref="A262:B262"/>
    <mergeCell ref="A267:A268"/>
    <mergeCell ref="B267:B268"/>
    <mergeCell ref="C267:C268"/>
    <mergeCell ref="D267:F267"/>
    <mergeCell ref="G267:G268"/>
    <mergeCell ref="H267:H268"/>
    <mergeCell ref="H191:H192"/>
    <mergeCell ref="I191:I192"/>
    <mergeCell ref="A193:I193"/>
    <mergeCell ref="A212:B212"/>
    <mergeCell ref="A215:B215"/>
    <mergeCell ref="A191:A192"/>
    <mergeCell ref="B191:B192"/>
    <mergeCell ref="C191:C192"/>
    <mergeCell ref="D191:F191"/>
    <mergeCell ref="G191:G192"/>
    <mergeCell ref="A77:B77"/>
    <mergeCell ref="A115:A116"/>
    <mergeCell ref="B115:B116"/>
    <mergeCell ref="C115:C116"/>
    <mergeCell ref="D115:F115"/>
    <mergeCell ref="I3:I4"/>
    <mergeCell ref="A5:I5"/>
    <mergeCell ref="A25:B25"/>
    <mergeCell ref="A28:B28"/>
    <mergeCell ref="A60:B60"/>
    <mergeCell ref="G3:G4"/>
    <mergeCell ref="H3:H4"/>
    <mergeCell ref="A76:B76"/>
    <mergeCell ref="A3:A4"/>
    <mergeCell ref="B3:B4"/>
    <mergeCell ref="C3:C4"/>
    <mergeCell ref="D3:F3"/>
    <mergeCell ref="A178:B178"/>
    <mergeCell ref="A172:B172"/>
    <mergeCell ref="H115:H116"/>
    <mergeCell ref="I115:I116"/>
    <mergeCell ref="A117:I117"/>
    <mergeCell ref="A134:B134"/>
    <mergeCell ref="A137:B137"/>
    <mergeCell ref="A177:B177"/>
    <mergeCell ref="G115:G116"/>
    <mergeCell ref="H417:H418"/>
    <mergeCell ref="I417:I418"/>
    <mergeCell ref="A419:I419"/>
    <mergeCell ref="A437:B437"/>
    <mergeCell ref="A440:B440"/>
    <mergeCell ref="A417:A418"/>
    <mergeCell ref="B417:B418"/>
    <mergeCell ref="C417:C418"/>
    <mergeCell ref="D417:F417"/>
    <mergeCell ref="G417:G418"/>
    <mergeCell ref="C494:C495"/>
    <mergeCell ref="D494:F494"/>
    <mergeCell ref="G494:G495"/>
    <mergeCell ref="H494:H495"/>
    <mergeCell ref="I494:I495"/>
    <mergeCell ref="A472:B472"/>
    <mergeCell ref="A487:B487"/>
    <mergeCell ref="A488:B488"/>
    <mergeCell ref="A494:A495"/>
    <mergeCell ref="B494:B495"/>
    <mergeCell ref="A572:B572"/>
    <mergeCell ref="A606:A607"/>
    <mergeCell ref="B606:B607"/>
    <mergeCell ref="C606:C607"/>
    <mergeCell ref="D606:F606"/>
    <mergeCell ref="A496:I496"/>
    <mergeCell ref="A513:B513"/>
    <mergeCell ref="A516:B516"/>
    <mergeCell ref="A554:B554"/>
    <mergeCell ref="A571:B571"/>
    <mergeCell ref="A628:B628"/>
    <mergeCell ref="A658:B658"/>
    <mergeCell ref="A671:B671"/>
    <mergeCell ref="A672:B672"/>
    <mergeCell ref="A682:A683"/>
    <mergeCell ref="B682:B683"/>
    <mergeCell ref="G606:G607"/>
    <mergeCell ref="H606:H607"/>
    <mergeCell ref="I606:I607"/>
    <mergeCell ref="A608:I608"/>
    <mergeCell ref="A625:B625"/>
    <mergeCell ref="A684:I684"/>
    <mergeCell ref="A702:B702"/>
    <mergeCell ref="A705:B705"/>
    <mergeCell ref="A737:B737"/>
    <mergeCell ref="A743:B743"/>
    <mergeCell ref="C682:C683"/>
    <mergeCell ref="D682:F682"/>
    <mergeCell ref="G682:G683"/>
    <mergeCell ref="H682:H683"/>
    <mergeCell ref="I682:I683"/>
    <mergeCell ref="G758:G759"/>
    <mergeCell ref="H758:H759"/>
    <mergeCell ref="I758:I759"/>
    <mergeCell ref="A760:I760"/>
    <mergeCell ref="A777:B777"/>
    <mergeCell ref="A744:B744"/>
    <mergeCell ref="A758:A759"/>
    <mergeCell ref="B758:B759"/>
    <mergeCell ref="C758:C759"/>
    <mergeCell ref="D758:F758"/>
    <mergeCell ref="A836:A837"/>
    <mergeCell ref="B836:C837"/>
    <mergeCell ref="D836:F836"/>
    <mergeCell ref="G836:G837"/>
    <mergeCell ref="H836:H837"/>
    <mergeCell ref="A780:B780"/>
    <mergeCell ref="A811:B811"/>
    <mergeCell ref="A828:B828"/>
    <mergeCell ref="A829:B829"/>
    <mergeCell ref="A835:H835"/>
    <mergeCell ref="A851:B851"/>
    <mergeCell ref="A844:H844"/>
    <mergeCell ref="A845:A846"/>
    <mergeCell ref="B845:C846"/>
    <mergeCell ref="D845:F845"/>
    <mergeCell ref="G845:G846"/>
    <mergeCell ref="H845:H846"/>
    <mergeCell ref="B838:C838"/>
    <mergeCell ref="B839:C839"/>
    <mergeCell ref="B840:C840"/>
    <mergeCell ref="B841:C841"/>
    <mergeCell ref="A842:C842"/>
  </mergeCells>
  <pageMargins left="0.11811023622047245" right="0.11811023622047245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Детский 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2025-03-25T10:24:26Z</dcterms:modified>
</cp:coreProperties>
</file>